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https://ojrsa-my.sharepoint.com/personal/chris_eleazer_ojrsa_org/Documents/Executive Director/Pretreatment, FOG, &amp; FSEs/FSEs and FOG/"/>
    </mc:Choice>
  </mc:AlternateContent>
  <xr:revisionPtr revIDLastSave="5" documentId="8_{29798D15-C74A-44BA-98A3-6C13204421D6}" xr6:coauthVersionLast="47" xr6:coauthVersionMax="47" xr10:uidLastSave="{29F5AF48-2A93-4845-ADE8-06429A4E9669}"/>
  <bookViews>
    <workbookView xWindow="-110" yWindow="-110" windowWidth="25180" windowHeight="16140" activeTab="2" xr2:uid="{00000000-000D-0000-FFFF-FFFF00000000}"/>
  </bookViews>
  <sheets>
    <sheet name="CLASS 1 FOG Trap" sheetId="8" r:id="rId1"/>
    <sheet name="CLASS 2-5 Food Establishments" sheetId="7" r:id="rId2"/>
    <sheet name="CLASS 2-5 Drainage Fixture Unit" sheetId="3" r:id="rId3"/>
    <sheet name="Referenced Information" sheetId="6" state="hidden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M20" i="7" l="1"/>
  <c r="M36" i="7" s="1"/>
  <c r="P45" i="8" l="1"/>
  <c r="P46" i="8" s="1"/>
  <c r="W27" i="8"/>
  <c r="W22" i="8"/>
  <c r="W17" i="8"/>
  <c r="W29" i="8" l="1"/>
  <c r="AB32" i="8" s="1"/>
  <c r="P35" i="8" s="1"/>
  <c r="P36" i="8" s="1"/>
  <c r="AG47" i="3"/>
  <c r="AG46" i="3"/>
  <c r="AA63" i="7" l="1"/>
  <c r="S63" i="7"/>
  <c r="K63" i="7"/>
  <c r="C63" i="7"/>
  <c r="AI63" i="7" l="1"/>
  <c r="Z69" i="7" s="1"/>
  <c r="AC18" i="7"/>
  <c r="Z68" i="7" s="1"/>
  <c r="Y71" i="7" l="1"/>
  <c r="AG45" i="3"/>
  <c r="AC18" i="3" l="1"/>
  <c r="Z72" i="3"/>
  <c r="Z71" i="3"/>
  <c r="Z70" i="3"/>
  <c r="AG50" i="3"/>
  <c r="AG49" i="3"/>
  <c r="AG48" i="3"/>
  <c r="AG44" i="3"/>
  <c r="AG43" i="3"/>
  <c r="AG42" i="3"/>
  <c r="AG41" i="3"/>
  <c r="AG40" i="3"/>
  <c r="AG39" i="3"/>
  <c r="AG38" i="3"/>
  <c r="U37" i="3"/>
  <c r="AA37" i="3"/>
  <c r="AE77" i="3" l="1"/>
  <c r="AT60" i="3" s="1"/>
  <c r="AG37" i="3"/>
  <c r="AE59" i="3" s="1"/>
  <c r="AT78" i="3" l="1"/>
</calcChain>
</file>

<file path=xl/sharedStrings.xml><?xml version="1.0" encoding="utf-8"?>
<sst xmlns="http://schemas.openxmlformats.org/spreadsheetml/2006/main" count="304" uniqueCount="207">
  <si>
    <t>Applicant Name:</t>
  </si>
  <si>
    <t>Source</t>
  </si>
  <si>
    <t>Dishwasher, commercial</t>
  </si>
  <si>
    <t>Floor gully / trough / floor sink</t>
  </si>
  <si>
    <t>Other equipment not elsewhere listed</t>
  </si>
  <si>
    <t>Indirect (Air-gapped) Receptor, 2" trap</t>
  </si>
  <si>
    <t>Indirect (Air-gapped) Receptor, 3" trap</t>
  </si>
  <si>
    <t>Indirect (Air-gapped) Receptor, 4" trap</t>
  </si>
  <si>
    <t>Kitchen sink</t>
  </si>
  <si>
    <t>Bar sink</t>
  </si>
  <si>
    <t>gallons</t>
  </si>
  <si>
    <t>Minimum DFUs</t>
  </si>
  <si>
    <t>Maximum DFUs</t>
  </si>
  <si>
    <t>(gallons)</t>
  </si>
  <si>
    <t>Retention</t>
  </si>
  <si>
    <t>Storage</t>
  </si>
  <si>
    <t>Time</t>
  </si>
  <si>
    <t>Factor</t>
  </si>
  <si>
    <t>=</t>
  </si>
  <si>
    <t>Meals Per</t>
  </si>
  <si>
    <t>Meal Factor</t>
  </si>
  <si>
    <t>Peak Hour</t>
  </si>
  <si>
    <t>Condition</t>
  </si>
  <si>
    <t xml:space="preserve">With a Dishwashing Machine </t>
  </si>
  <si>
    <t xml:space="preserve">Without a Dishwashing Machine </t>
  </si>
  <si>
    <t>Kitchen Type</t>
  </si>
  <si>
    <t>Bakeries</t>
  </si>
  <si>
    <t>Food prep sink</t>
  </si>
  <si>
    <t>Lavatory for hand washing</t>
  </si>
  <si>
    <t xml:space="preserve">Three compartment sink </t>
  </si>
  <si>
    <t>Washing machines</t>
  </si>
  <si>
    <t>Showers, toilets, baths</t>
  </si>
  <si>
    <t>Garbage disposal</t>
  </si>
  <si>
    <t xml:space="preserve">Drinking fountain / beverage dispenser </t>
  </si>
  <si>
    <t>Water from refrigerator or ice maker</t>
  </si>
  <si>
    <t>Two compartment sink</t>
  </si>
  <si>
    <t xml:space="preserve">One compartment sink </t>
  </si>
  <si>
    <t>Flushing rim sink</t>
  </si>
  <si>
    <t>Service sink</t>
  </si>
  <si>
    <t>Facility class</t>
  </si>
  <si>
    <t>Minimum Interceptor Size (gal)</t>
  </si>
  <si>
    <t>Dishwasher</t>
  </si>
  <si>
    <t>Kitchen Floor Drains</t>
  </si>
  <si>
    <t>inches</t>
  </si>
  <si>
    <t>minute</t>
  </si>
  <si>
    <t xml:space="preserve">Enter the manufacturer's information to complete the yellow fields in the table below. </t>
  </si>
  <si>
    <t>See Class 1 spreadsheet</t>
  </si>
  <si>
    <t>Must be calculated by Engineer/Architect</t>
  </si>
  <si>
    <t>Options for Drainage Fixture Unit Method Calculations Sheet</t>
  </si>
  <si>
    <t>OJRSA FOG Interceptor Sizing Worksheet</t>
  </si>
  <si>
    <t>Facility Name:</t>
  </si>
  <si>
    <t>Date Completed:</t>
  </si>
  <si>
    <t>Form Completed By:</t>
  </si>
  <si>
    <t>Signed:</t>
  </si>
  <si>
    <t>Class FSE or FOG Generator number for this facility:</t>
  </si>
  <si>
    <t>Brand:</t>
  </si>
  <si>
    <t>Model:</t>
  </si>
  <si>
    <t>Number of Dishwashers:</t>
  </si>
  <si>
    <t>Peak Drain Flow in Gallons per Minute (gpm):</t>
  </si>
  <si>
    <t>Flow range of dishwasher (minimum to maximum in gpm): 0 gpm to 7.49 gpm</t>
  </si>
  <si>
    <t>DFU</t>
  </si>
  <si>
    <t>DFU = 1</t>
  </si>
  <si>
    <t>Flow range of dishwasher (minimum to maximum in gpm): 7.50 gpm to 14.99 gpm</t>
  </si>
  <si>
    <t>Flow range of dishwasher (minimum to maximum in gpm): 15.00 gpm to 29.99 gpm</t>
  </si>
  <si>
    <t>Flow range of dishwasher (minimum to maximum in gpm): 30.00 gpm to 49.99 gpm</t>
  </si>
  <si>
    <t>DFU = 2</t>
  </si>
  <si>
    <t>DFU = 4</t>
  </si>
  <si>
    <t>DFU = 6</t>
  </si>
  <si>
    <t>Fixture Type</t>
  </si>
  <si>
    <t># of Units</t>
  </si>
  <si>
    <t>See footnote B</t>
  </si>
  <si>
    <t>See footnote A</t>
  </si>
  <si>
    <t>Table 1 (above)</t>
  </si>
  <si>
    <t>Company:</t>
  </si>
  <si>
    <t>gpm</t>
  </si>
  <si>
    <t>DFU/Unit</t>
  </si>
  <si>
    <r>
      <rPr>
        <u/>
        <sz val="11"/>
        <color theme="1"/>
        <rFont val="Calibri"/>
        <family val="2"/>
        <scheme val="minor"/>
      </rPr>
      <t>Using information from Table 2 (above)</t>
    </r>
    <r>
      <rPr>
        <sz val="11"/>
        <color theme="1"/>
        <rFont val="Calibri"/>
        <family val="2"/>
        <scheme val="minor"/>
      </rPr>
      <t>, enter appropriate number of DFUs for the dishwasher:</t>
    </r>
  </si>
  <si>
    <t>≥ 216</t>
  </si>
  <si>
    <r>
      <t>Grease Interceptor Sizing</t>
    </r>
    <r>
      <rPr>
        <vertAlign val="superscript"/>
        <sz val="11"/>
        <color theme="1"/>
        <rFont val="Calibri"/>
        <family val="2"/>
        <scheme val="minor"/>
      </rPr>
      <t>A</t>
    </r>
  </si>
  <si>
    <r>
      <t>Drainage Fixture Units</t>
    </r>
    <r>
      <rPr>
        <vertAlign val="superscript"/>
        <sz val="11"/>
        <color theme="1"/>
        <rFont val="Calibri"/>
        <family val="2"/>
        <scheme val="minor"/>
      </rPr>
      <t>B,D</t>
    </r>
  </si>
  <si>
    <r>
      <t>Interceptor Volume</t>
    </r>
    <r>
      <rPr>
        <vertAlign val="superscript"/>
        <sz val="11"/>
        <color theme="1"/>
        <rFont val="Calibri"/>
        <family val="2"/>
        <scheme val="minor"/>
      </rPr>
      <t>D</t>
    </r>
  </si>
  <si>
    <r>
      <rPr>
        <vertAlign val="superscript"/>
        <sz val="10"/>
        <color theme="1"/>
        <rFont val="Calibri"/>
        <family val="2"/>
        <scheme val="minor"/>
      </rPr>
      <t>A</t>
    </r>
    <r>
      <rPr>
        <sz val="10"/>
        <color theme="1"/>
        <rFont val="Calibri"/>
        <family val="2"/>
        <scheme val="minor"/>
      </rPr>
      <t xml:space="preserve"> Table 1014.3.6 Uniform Plumbing Code</t>
    </r>
  </si>
  <si>
    <r>
      <rPr>
        <vertAlign val="superscript"/>
        <sz val="10"/>
        <color theme="1"/>
        <rFont val="Calibri"/>
        <family val="2"/>
        <scheme val="minor"/>
      </rPr>
      <t>B</t>
    </r>
    <r>
      <rPr>
        <sz val="10"/>
        <color theme="1"/>
        <rFont val="Calibri"/>
        <family val="2"/>
        <scheme val="minor"/>
      </rPr>
      <t> The maximum allowable DFUs plumbed to the kitchen drain lines that will be connected to the grease interceptor.</t>
    </r>
  </si>
  <si>
    <r>
      <rPr>
        <vertAlign val="superscript"/>
        <sz val="10"/>
        <color theme="1"/>
        <rFont val="Calibri"/>
        <family val="2"/>
        <scheme val="minor"/>
      </rPr>
      <t>C</t>
    </r>
    <r>
      <rPr>
        <sz val="10"/>
        <color theme="1"/>
        <rFont val="Calibri"/>
        <family val="2"/>
        <scheme val="minor"/>
      </rPr>
      <t> This size is based on DFUs; Table 703.2.</t>
    </r>
  </si>
  <si>
    <r>
      <rPr>
        <vertAlign val="superscript"/>
        <sz val="10"/>
        <color theme="1"/>
        <rFont val="Calibri"/>
        <family val="2"/>
        <scheme val="minor"/>
      </rPr>
      <t>D</t>
    </r>
    <r>
      <rPr>
        <sz val="10"/>
        <color theme="1"/>
        <rFont val="Calibri"/>
        <family val="2"/>
        <scheme val="minor"/>
      </rPr>
      <t> Where the flow rate of directly connected fixture(s) or appliance(s) have no assigned DFU values, the additional grease interceptor volume shall be based on the known flow rate (gpm) (L/s) multiplied by 30 minutes.</t>
    </r>
  </si>
  <si>
    <t>A copy of the specifications for each type of dishwasher must be provided to OJRSA. Is this included?</t>
  </si>
  <si>
    <r>
      <rPr>
        <vertAlign val="superscript"/>
        <sz val="9"/>
        <color theme="1"/>
        <rFont val="Calibri"/>
        <family val="2"/>
        <scheme val="minor"/>
      </rPr>
      <t>B</t>
    </r>
    <r>
      <rPr>
        <sz val="9"/>
        <color theme="1"/>
        <rFont val="Calibri"/>
        <family val="2"/>
        <scheme val="minor"/>
      </rPr>
      <t xml:space="preserve"> 2021 Uniform Plumbing Code</t>
    </r>
  </si>
  <si>
    <t>for Intermittent Flow Only)</t>
  </si>
  <si>
    <r>
      <rPr>
        <vertAlign val="superscript"/>
        <sz val="9"/>
        <color theme="1"/>
        <rFont val="Calibri"/>
        <family val="2"/>
        <scheme val="minor"/>
      </rPr>
      <t>A</t>
    </r>
    <r>
      <rPr>
        <sz val="9"/>
        <color theme="1"/>
        <rFont val="Calibri"/>
        <family val="2"/>
        <scheme val="minor"/>
      </rPr>
      <t xml:space="preserve"> Per 2018 South Carolina Plumbing Code and Table 702.2(2) from 2021 Uniform Plumbing Code (Discharge Capacity in Gallons Per Minute</t>
    </r>
  </si>
  <si>
    <t xml:space="preserve">Meal Factor (enter number from Table 1 below): </t>
  </si>
  <si>
    <t>Establishment Type</t>
  </si>
  <si>
    <t>Cafeteria (60 minimum)</t>
  </si>
  <si>
    <t>Coffee Shops (45 minimum)</t>
  </si>
  <si>
    <t>Deli (45 minimum)</t>
  </si>
  <si>
    <t>Fast Food (45 minimum)</t>
  </si>
  <si>
    <t>Ice Cream Shop (45 minimum)</t>
  </si>
  <si>
    <t>Casual or Fine Dining Restaurant (60 minimum</t>
  </si>
  <si>
    <t>School Cafeteria (45 minimum)</t>
  </si>
  <si>
    <t>Convenience Store (45 minimum)</t>
  </si>
  <si>
    <t>Restaurant (no on-site dining)</t>
  </si>
  <si>
    <t>Other</t>
  </si>
  <si>
    <t>Meals Per Peak Hour:</t>
  </si>
  <si>
    <t>Formula: Meals Per Peak Hour = Seating Capacity x Meal Factor</t>
  </si>
  <si>
    <t>Flow Rate (in gallons)</t>
  </si>
  <si>
    <t>Enter the appropriate gallons as listed beside the facility's condition in Table 2 below:</t>
  </si>
  <si>
    <t>^</t>
  </si>
  <si>
    <t>Enter the storage factor as listed beside the facility type as shown in Table 4 below:</t>
  </si>
  <si>
    <t>Storage Factor</t>
  </si>
  <si>
    <t>x</t>
  </si>
  <si>
    <t>Waste</t>
  </si>
  <si>
    <t>Flow Rate</t>
  </si>
  <si>
    <t>Calculated Minimum Liquid</t>
  </si>
  <si>
    <t>Capacity (in gallons)</t>
  </si>
  <si>
    <r>
      <t xml:space="preserve">Calculation: Interceptor Size Needed </t>
    </r>
    <r>
      <rPr>
        <i/>
        <sz val="11"/>
        <color theme="1"/>
        <rFont val="Calibri"/>
        <family val="2"/>
        <scheme val="minor"/>
      </rPr>
      <t>(uses data from above)</t>
    </r>
  </si>
  <si>
    <t>Required Minimum Interceptor Capacity</t>
  </si>
  <si>
    <t>gallons (if applicable)</t>
  </si>
  <si>
    <t>Minimum Interceptor Size, based on Facility Class:</t>
  </si>
  <si>
    <r>
      <t xml:space="preserve">See Section 9.7 (FOG Generator Classifications) of </t>
    </r>
    <r>
      <rPr>
        <i/>
        <sz val="11"/>
        <color theme="1"/>
        <rFont val="Calibri"/>
        <family val="2"/>
        <scheme val="minor"/>
      </rPr>
      <t>OJRSA Sewer Use Regulation</t>
    </r>
    <r>
      <rPr>
        <sz val="11"/>
        <color theme="1"/>
        <rFont val="Calibri"/>
        <family val="2"/>
        <scheme val="minor"/>
      </rPr>
      <t xml:space="preserve"> to determine Facility Class number.</t>
    </r>
  </si>
  <si>
    <t>Minimum FOG Interceptor size for this Facility Class is:</t>
  </si>
  <si>
    <t>Minimum Interceptor Size, based on calculation:</t>
  </si>
  <si>
    <r>
      <t xml:space="preserve">N/A </t>
    </r>
    <r>
      <rPr>
        <b/>
        <sz val="11"/>
        <color theme="1"/>
        <rFont val="Calibri"/>
        <family val="2"/>
        <scheme val="minor"/>
      </rPr>
      <t>Must use Drainage Fixture Unit calculation method</t>
    </r>
  </si>
  <si>
    <t>Drainage Fixture Unit Method for Class 2, 3, 4, and 5 Facilities</t>
  </si>
  <si>
    <t>For Class 2, 3, 4, and 5 Food Service Establishments</t>
  </si>
  <si>
    <t>OJRSA FOG Trap Sizing Worksheet</t>
  </si>
  <si>
    <t>Width of Sink Compartment #1 (in inches)</t>
  </si>
  <si>
    <t>Length of Sink Compartment #1 (in inches)</t>
  </si>
  <si>
    <t>Depth of Sink Compartment #1 (in inches)</t>
  </si>
  <si>
    <t>Volume for Sink Compartment #1</t>
  </si>
  <si>
    <t>Width of Sink Compartment #2 (in inches)</t>
  </si>
  <si>
    <t>Length of Sink Compartment #2 (in inches)</t>
  </si>
  <si>
    <t>Depth of Sink Compartment #2 (in inches)</t>
  </si>
  <si>
    <t>Volume for Sink Compartment #2</t>
  </si>
  <si>
    <t>Width of Sink Compartment #3 (in inches)</t>
  </si>
  <si>
    <t>Length of Sink Compartment #3 (in inches)</t>
  </si>
  <si>
    <t>Depth of Sink Compartment #3 (in inches)</t>
  </si>
  <si>
    <t>Volume for Sink Compartment #3</t>
  </si>
  <si>
    <t>Actual Drainage Load (sink capacity x drainage factor)</t>
  </si>
  <si>
    <t>Time to Drain (a constant set at 1 minute)</t>
  </si>
  <si>
    <t>Total Sink Volume</t>
  </si>
  <si>
    <t>Drainage Factor (a constant)</t>
  </si>
  <si>
    <r>
      <t xml:space="preserve">gallons </t>
    </r>
    <r>
      <rPr>
        <sz val="9"/>
        <color theme="1"/>
        <rFont val="Calibri"/>
        <family val="2"/>
        <scheme val="minor"/>
      </rPr>
      <t>(may vary from sum of compartments above due to rounding)</t>
    </r>
  </si>
  <si>
    <t>GALLONS</t>
  </si>
  <si>
    <t>TOTAL DFUs FOR NON MULTI-FAMLY RESIDENTIAL BUILDING:</t>
  </si>
  <si>
    <t>DFUs</t>
  </si>
  <si>
    <r>
      <t xml:space="preserve">TOTAL INTERCEPTOR CAPACITY FOR NON MULTI-FAMILY RESIDENTIAL BUILDING </t>
    </r>
    <r>
      <rPr>
        <i/>
        <sz val="9"/>
        <color theme="1"/>
        <rFont val="Calibri"/>
        <family val="2"/>
        <scheme val="minor"/>
      </rPr>
      <t>(IF NECESSARY)</t>
    </r>
    <r>
      <rPr>
        <b/>
        <sz val="11"/>
        <color theme="1"/>
        <rFont val="Calibri"/>
        <family val="2"/>
        <scheme val="minor"/>
      </rPr>
      <t>:</t>
    </r>
  </si>
  <si>
    <r>
      <t xml:space="preserve">TOTAL INTERCEPTOR CAPACITY FOR EACH MULTI-FAMILY RESIDENTIAL BUILDING </t>
    </r>
    <r>
      <rPr>
        <i/>
        <sz val="9"/>
        <color theme="1"/>
        <rFont val="Calibri"/>
        <family val="2"/>
        <scheme val="minor"/>
      </rPr>
      <t>(IF NECESSARY)</t>
    </r>
    <r>
      <rPr>
        <b/>
        <sz val="11"/>
        <color theme="1"/>
        <rFont val="Calibri"/>
        <family val="2"/>
        <scheme val="minor"/>
      </rPr>
      <t>:</t>
    </r>
  </si>
  <si>
    <t>TOTAL DFUs FOR EACH MULTI-FAMLY RESIDENTIAL BUILDING:</t>
  </si>
  <si>
    <r>
      <t xml:space="preserve">Drainage Fixture Units for Each Type Fixtures </t>
    </r>
    <r>
      <rPr>
        <b/>
        <u/>
        <sz val="11"/>
        <color theme="1"/>
        <rFont val="Calibri"/>
        <family val="2"/>
        <scheme val="minor"/>
      </rPr>
      <t>for Multi-Family Residential Facilities</t>
    </r>
  </si>
  <si>
    <t>Number of Buildings:</t>
  </si>
  <si>
    <t>Does each buidling have the same number of dishwashers, kitchen sinks, and bar sinks?</t>
  </si>
  <si>
    <t>IF NO, THEN A</t>
  </si>
  <si>
    <r>
      <t xml:space="preserve">NEW SHEET WILL BE NECESSARY FOR EACH BUILDING. </t>
    </r>
    <r>
      <rPr>
        <b/>
        <i/>
        <u/>
        <sz val="11"/>
        <color theme="1"/>
        <rFont val="Calibri"/>
        <family val="2"/>
        <scheme val="minor"/>
      </rPr>
      <t>If calculations must be determined for multiple buildings due to</t>
    </r>
  </si>
  <si>
    <t>differences between them, then only complete Table 4 for additional buildings, identify it by a building name on the</t>
  </si>
  <si>
    <r>
      <t>space following this sentence, and submit it with the others.</t>
    </r>
    <r>
      <rPr>
        <sz val="11"/>
        <color theme="1"/>
        <rFont val="Calibri"/>
        <family val="2"/>
        <scheme val="minor"/>
      </rPr>
      <t xml:space="preserve"> </t>
    </r>
  </si>
  <si>
    <t>Building Name:</t>
  </si>
  <si>
    <r>
      <rPr>
        <b/>
        <u/>
        <sz val="11"/>
        <color theme="1"/>
        <rFont val="Calibri"/>
        <family val="2"/>
        <scheme val="minor"/>
      </rPr>
      <t>TABLE 3</t>
    </r>
    <r>
      <rPr>
        <b/>
        <sz val="11"/>
        <color theme="1"/>
        <rFont val="Calibri"/>
        <family val="2"/>
        <scheme val="minor"/>
      </rPr>
      <t>:</t>
    </r>
  </si>
  <si>
    <r>
      <rPr>
        <b/>
        <u/>
        <sz val="11"/>
        <color theme="1"/>
        <rFont val="Calibri"/>
        <family val="2"/>
        <scheme val="minor"/>
      </rPr>
      <t>TABLE 1</t>
    </r>
    <r>
      <rPr>
        <b/>
        <sz val="11"/>
        <color theme="1"/>
        <rFont val="Calibri"/>
        <family val="2"/>
        <scheme val="minor"/>
      </rPr>
      <t>:</t>
    </r>
  </si>
  <si>
    <r>
      <rPr>
        <b/>
        <u/>
        <sz val="11"/>
        <color theme="1"/>
        <rFont val="Calibri"/>
        <family val="2"/>
        <scheme val="minor"/>
      </rPr>
      <t>TABLE 2</t>
    </r>
    <r>
      <rPr>
        <b/>
        <sz val="11"/>
        <color theme="1"/>
        <rFont val="Calibri"/>
        <family val="2"/>
        <scheme val="minor"/>
      </rPr>
      <t>:</t>
    </r>
  </si>
  <si>
    <t>FACILITY CLASS</t>
  </si>
  <si>
    <t>INSTRUCTIONS</t>
  </si>
  <si>
    <r>
      <rPr>
        <b/>
        <u/>
        <sz val="11"/>
        <color theme="1"/>
        <rFont val="Calibri"/>
        <family val="2"/>
        <scheme val="minor"/>
      </rPr>
      <t>TABLE 4</t>
    </r>
    <r>
      <rPr>
        <b/>
        <sz val="11"/>
        <color theme="1"/>
        <rFont val="Calibri"/>
        <family val="2"/>
        <scheme val="minor"/>
      </rPr>
      <t>:</t>
    </r>
  </si>
  <si>
    <t>1.</t>
  </si>
  <si>
    <t>2.</t>
  </si>
  <si>
    <t>3.</t>
  </si>
  <si>
    <r>
      <t xml:space="preserve">Cells with red font contain the appropriate size interceptor for the application. </t>
    </r>
    <r>
      <rPr>
        <i/>
        <sz val="10"/>
        <color theme="1"/>
        <rFont val="Calibri"/>
        <family val="2"/>
        <scheme val="minor"/>
      </rPr>
      <t>(Cells with blue font contain formulas)</t>
    </r>
  </si>
  <si>
    <r>
      <t xml:space="preserve">Commercial Dish Washer Information </t>
    </r>
    <r>
      <rPr>
        <sz val="11"/>
        <color theme="1"/>
        <rFont val="Calibri"/>
        <family val="2"/>
        <scheme val="minor"/>
      </rPr>
      <t>(for facilities other than Multi-Family Residential)</t>
    </r>
  </si>
  <si>
    <r>
      <t>Dishwasher Flows and Drainage Fixture Units (DFU)</t>
    </r>
    <r>
      <rPr>
        <b/>
        <vertAlign val="superscript"/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(for facilities other than Multi-Family Residential)</t>
    </r>
  </si>
  <si>
    <r>
      <t xml:space="preserve">Drainage Fixture Units for Each Type Fixture </t>
    </r>
    <r>
      <rPr>
        <sz val="11"/>
        <color theme="1"/>
        <rFont val="Calibri"/>
        <family val="2"/>
        <scheme val="minor"/>
      </rPr>
      <t>(for facilities other than Multi-Family Residential)</t>
    </r>
  </si>
  <si>
    <t>Tables 1, 2, and 3 below only. For Multi-Family Residential Users, complete only Table 4.</t>
  </si>
  <si>
    <r>
      <t xml:space="preserve">For facilities other than Multi-Family Residential Users, as defined in the </t>
    </r>
    <r>
      <rPr>
        <i/>
        <sz val="11"/>
        <color theme="1"/>
        <rFont val="Calibri"/>
        <family val="2"/>
        <scheme val="minor"/>
      </rPr>
      <t>OJRSA Sewer Use Regulation</t>
    </r>
    <r>
      <rPr>
        <sz val="11"/>
        <color theme="1"/>
        <rFont val="Calibri"/>
        <family val="2"/>
        <scheme val="minor"/>
      </rPr>
      <t xml:space="preserve">, complete </t>
    </r>
  </si>
  <si>
    <t>4.</t>
  </si>
  <si>
    <t>NOTES</t>
  </si>
  <si>
    <t>Not allowed in facility by OJRSA Reg. 2.6</t>
  </si>
  <si>
    <t>THIS WORKSHEET IS INTENDED FOR ESTIMATING THE SIZE OF A FOG INTERCEPTOR ONLY! THE FINAL DETERMINATION</t>
  </si>
  <si>
    <t>FOR THE SIZE OF THE INTERCEPTOR WILL BE DETERMINED BY APPROPRIATE OJRSA PERSONNEL.</t>
  </si>
  <si>
    <t>REQUIRED MINIMUM INTERCEPTOR CAPACITY:</t>
  </si>
  <si>
    <r>
      <rPr>
        <b/>
        <u/>
        <sz val="11"/>
        <color theme="1"/>
        <rFont val="Calibri"/>
        <family val="2"/>
        <scheme val="minor"/>
      </rPr>
      <t>TABLE 2</t>
    </r>
    <r>
      <rPr>
        <sz val="11"/>
        <color theme="1"/>
        <rFont val="Calibri"/>
        <family val="2"/>
        <scheme val="minor"/>
      </rPr>
      <t>: Waste Flow Rate Based on Condition</t>
    </r>
  </si>
  <si>
    <r>
      <rPr>
        <b/>
        <u/>
        <sz val="11"/>
        <color theme="1"/>
        <rFont val="Calibri"/>
        <family val="2"/>
        <scheme val="minor"/>
      </rPr>
      <t>TABLE 1</t>
    </r>
    <r>
      <rPr>
        <sz val="11"/>
        <color theme="1"/>
        <rFont val="Calibri"/>
        <family val="2"/>
        <scheme val="minor"/>
      </rPr>
      <t>: Meal Factors Based on Establishment Type</t>
    </r>
  </si>
  <si>
    <r>
      <rPr>
        <b/>
        <sz val="11"/>
        <color theme="1"/>
        <rFont val="Calibri"/>
        <family val="2"/>
        <scheme val="minor"/>
      </rPr>
      <t>GALLONS</t>
    </r>
    <r>
      <rPr>
        <sz val="11"/>
        <color theme="1"/>
        <rFont val="Calibri"/>
        <family val="2"/>
        <scheme val="minor"/>
      </rPr>
      <t xml:space="preserve"> (if applicable)</t>
    </r>
  </si>
  <si>
    <t>For cell labeled as "NOTES", insert text (if necessary).</t>
  </si>
  <si>
    <t>REQUIRED LIQUID HOLDING CAPACITY OF THE FOG TRAP FOR SINKS</t>
  </si>
  <si>
    <t>MINIMUM SIZE FOG TRAP</t>
  </si>
  <si>
    <t>GALLONS PER MINUTE</t>
  </si>
  <si>
    <t>MINIMUM GREASE CAPACITY</t>
  </si>
  <si>
    <t>POUNDS</t>
  </si>
  <si>
    <t>Select appropriate response for checkboxes (if necessary).</t>
  </si>
  <si>
    <t>REQUIRED LIQUID HOLDING CAPACITY OF THE FOG TRAP FOR COMMERCIAL DISHWASHERS</t>
  </si>
  <si>
    <t xml:space="preserve"> Institute Standard G101. </t>
  </si>
  <si>
    <t xml:space="preserve">Calculation source: Plumbing and Drainage </t>
  </si>
  <si>
    <t>5.</t>
  </si>
  <si>
    <r>
      <rPr>
        <b/>
        <u/>
        <sz val="11"/>
        <color theme="1"/>
        <rFont val="Calibri"/>
        <family val="2"/>
        <scheme val="minor"/>
      </rPr>
      <t>TABLE 3</t>
    </r>
    <r>
      <rPr>
        <sz val="11"/>
        <color theme="1"/>
        <rFont val="Calibri"/>
        <family val="2"/>
        <scheme val="minor"/>
      </rPr>
      <t>: Storage Factor</t>
    </r>
  </si>
  <si>
    <t>The retention time for all FOG interceptors is one (1) hour.</t>
  </si>
  <si>
    <t xml:space="preserve">Seating Capacity: </t>
  </si>
  <si>
    <t>Indoor:</t>
  </si>
  <si>
    <t>Outdoor:</t>
  </si>
  <si>
    <t>Total:</t>
  </si>
  <si>
    <t>For cells that have a red border, insert appropriate number or text.</t>
  </si>
  <si>
    <t>Single Service Commercial Kitchen^</t>
  </si>
  <si>
    <t>8 hours or less of operation in fully equipped Full Service Commercial Kitchen</t>
  </si>
  <si>
    <t>12 hours of operation in fully equipped Full Service Commercial Kitchen</t>
  </si>
  <si>
    <t>16 hours of operation in fully equipped Full Service Commercial Kitchen</t>
  </si>
  <si>
    <t>24 hours of operation in fully equipped Full Service Commercial Kitchen</t>
  </si>
  <si>
    <t>A Food Service Establishment that mechanically or hand washes cookware and apparatuses associated with</t>
  </si>
  <si>
    <r>
      <rPr>
        <i/>
        <u/>
        <sz val="9"/>
        <color theme="1"/>
        <rFont val="Calibri"/>
        <family val="2"/>
        <scheme val="minor"/>
      </rPr>
      <t>disposable or are for food consumption offsite</t>
    </r>
    <r>
      <rPr>
        <sz val="9"/>
        <color theme="1"/>
        <rFont val="Calibri"/>
        <family val="2"/>
        <scheme val="minor"/>
      </rPr>
      <t>.</t>
    </r>
  </si>
  <si>
    <r>
      <t xml:space="preserve">food and drink preparation </t>
    </r>
    <r>
      <rPr>
        <i/>
        <u/>
        <sz val="9"/>
        <color theme="1"/>
        <rFont val="Calibri"/>
        <family val="2"/>
        <scheme val="minor"/>
      </rPr>
      <t>but does not wash the utensils, cups, plates, etc. used by customers as all these items are</t>
    </r>
  </si>
  <si>
    <t>Sanitary Wastewater does not need to be directed to the FOG Control Device</t>
  </si>
  <si>
    <t>Class 1 Facilities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</si>
</sst>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vertAlign val="superscript"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sz val="8"/>
      <color rgb="FF000000"/>
      <name val="Segoe UI"/>
      <family val="2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u/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indexed="64"/>
      </right>
      <top style="thin">
        <color rgb="FFFF0000"/>
      </top>
      <bottom style="thin">
        <color rgb="FFFF0000"/>
      </bottom>
      <diagonal/>
    </border>
    <border>
      <left style="thin">
        <color indexed="64"/>
      </left>
      <right style="thin">
        <color indexed="64"/>
      </right>
      <top style="thin">
        <color rgb="FFFF0000"/>
      </top>
      <bottom style="thin">
        <color rgb="FFFF0000"/>
      </bottom>
      <diagonal/>
    </border>
    <border>
      <left style="thin">
        <color indexed="64"/>
      </left>
      <right style="thin">
        <color rgb="FFFF0000"/>
      </right>
      <top style="thin">
        <color rgb="FFFF0000"/>
      </top>
      <bottom style="thin">
        <color rgb="FFFF0000"/>
      </bottom>
      <diagonal/>
    </border>
  </borders>
  <cellStyleXfs count="3">
    <xf numFmtId="0" fontId="0" fillId="0" borderId="0"/>
    <xf numFmtId="0" fontId="3" fillId="0" borderId="0"/>
    <xf numFmtId="9" fontId="15" fillId="0" borderId="0" applyFont="0" applyFill="0" applyBorder="0" applyAlignment="0" applyProtection="0"/>
  </cellStyleXfs>
  <cellXfs count="12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0" borderId="1" xfId="0" applyBorder="1"/>
    <xf numFmtId="0" fontId="9" fillId="0" borderId="0" xfId="0" applyFont="1"/>
    <xf numFmtId="0" fontId="11" fillId="0" borderId="0" xfId="0" applyFont="1"/>
    <xf numFmtId="0" fontId="7" fillId="0" borderId="0" xfId="0" applyFont="1"/>
    <xf numFmtId="2" fontId="0" fillId="0" borderId="0" xfId="0" applyNumberFormat="1" applyAlignment="1">
      <alignment horizontal="center"/>
    </xf>
    <xf numFmtId="0" fontId="7" fillId="0" borderId="0" xfId="0" applyFont="1" applyAlignment="1">
      <alignment horizontal="left"/>
    </xf>
    <xf numFmtId="49" fontId="0" fillId="0" borderId="0" xfId="0" applyNumberFormat="1" applyAlignment="1">
      <alignment vertical="top" wrapText="1"/>
    </xf>
    <xf numFmtId="0" fontId="0" fillId="0" borderId="4" xfId="0" applyBorder="1"/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19" fillId="0" borderId="0" xfId="0" applyFont="1"/>
    <xf numFmtId="0" fontId="22" fillId="0" borderId="0" xfId="0" applyFont="1"/>
    <xf numFmtId="0" fontId="0" fillId="0" borderId="0" xfId="0" quotePrefix="1"/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0" fontId="2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wrapText="1"/>
    </xf>
    <xf numFmtId="0" fontId="0" fillId="0" borderId="7" xfId="0" applyBorder="1" applyAlignment="1">
      <alignment horizontal="center"/>
    </xf>
    <xf numFmtId="3" fontId="0" fillId="0" borderId="0" xfId="0" applyNumberFormat="1" applyAlignment="1">
      <alignment horizontal="left"/>
    </xf>
    <xf numFmtId="0" fontId="5" fillId="0" borderId="4" xfId="0" applyFont="1" applyBorder="1" applyAlignment="1">
      <alignment horizontal="center"/>
    </xf>
    <xf numFmtId="0" fontId="24" fillId="0" borderId="0" xfId="0" applyFont="1"/>
    <xf numFmtId="2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right"/>
    </xf>
    <xf numFmtId="0" fontId="9" fillId="0" borderId="0" xfId="0" quotePrefix="1" applyFont="1"/>
    <xf numFmtId="0" fontId="26" fillId="0" borderId="0" xfId="0" applyFont="1"/>
    <xf numFmtId="2" fontId="9" fillId="0" borderId="0" xfId="0" applyNumberFormat="1" applyFont="1" applyAlignment="1">
      <alignment horizontal="center"/>
    </xf>
    <xf numFmtId="0" fontId="27" fillId="0" borderId="0" xfId="0" applyFont="1"/>
    <xf numFmtId="0" fontId="0" fillId="0" borderId="4" xfId="0" applyBorder="1"/>
    <xf numFmtId="0" fontId="0" fillId="0" borderId="3" xfId="0" applyBorder="1"/>
    <xf numFmtId="0" fontId="0" fillId="0" borderId="2" xfId="0" applyBorder="1" applyProtection="1">
      <protection locked="0"/>
    </xf>
    <xf numFmtId="164" fontId="0" fillId="0" borderId="15" xfId="0" applyNumberFormat="1" applyBorder="1" applyAlignment="1" applyProtection="1">
      <alignment horizontal="center"/>
      <protection locked="0"/>
    </xf>
    <xf numFmtId="164" fontId="0" fillId="0" borderId="16" xfId="0" applyNumberFormat="1" applyBorder="1" applyAlignment="1" applyProtection="1">
      <alignment horizontal="center"/>
      <protection locked="0"/>
    </xf>
    <xf numFmtId="164" fontId="0" fillId="0" borderId="17" xfId="0" applyNumberFormat="1" applyBorder="1" applyAlignment="1" applyProtection="1">
      <alignment horizontal="center"/>
      <protection locked="0"/>
    </xf>
    <xf numFmtId="164" fontId="20" fillId="0" borderId="13" xfId="0" applyNumberFormat="1" applyFont="1" applyBorder="1" applyAlignment="1">
      <alignment horizontal="center"/>
    </xf>
    <xf numFmtId="164" fontId="20" fillId="0" borderId="1" xfId="0" applyNumberFormat="1" applyFont="1" applyBorder="1" applyAlignment="1">
      <alignment horizontal="center"/>
    </xf>
    <xf numFmtId="164" fontId="20" fillId="0" borderId="14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9" fontId="0" fillId="0" borderId="4" xfId="2" applyFont="1" applyBorder="1" applyAlignment="1" applyProtection="1">
      <alignment horizontal="center"/>
    </xf>
    <xf numFmtId="164" fontId="20" fillId="0" borderId="4" xfId="0" applyNumberFormat="1" applyFont="1" applyBorder="1" applyAlignment="1">
      <alignment horizontal="center"/>
    </xf>
    <xf numFmtId="164" fontId="20" fillId="0" borderId="3" xfId="0" applyNumberFormat="1" applyFont="1" applyBorder="1" applyAlignment="1">
      <alignment horizontal="center"/>
    </xf>
    <xf numFmtId="164" fontId="20" fillId="0" borderId="2" xfId="0" applyNumberFormat="1" applyFont="1" applyBorder="1" applyAlignment="1">
      <alignment horizontal="center"/>
    </xf>
    <xf numFmtId="164" fontId="20" fillId="0" borderId="5" xfId="0" applyNumberFormat="1" applyFon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3" fontId="14" fillId="0" borderId="4" xfId="0" applyNumberFormat="1" applyFont="1" applyBorder="1" applyAlignment="1">
      <alignment horizontal="center"/>
    </xf>
    <xf numFmtId="49" fontId="0" fillId="0" borderId="4" xfId="0" applyNumberFormat="1" applyBorder="1" applyAlignment="1" applyProtection="1">
      <alignment horizontal="left" wrapText="1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" fontId="20" fillId="0" borderId="4" xfId="0" applyNumberFormat="1" applyFont="1" applyBorder="1" applyAlignment="1">
      <alignment horizontal="center"/>
    </xf>
    <xf numFmtId="0" fontId="20" fillId="0" borderId="4" xfId="0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2" xfId="0" applyBorder="1"/>
    <xf numFmtId="0" fontId="0" fillId="0" borderId="5" xfId="0" applyBorder="1"/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22" fillId="0" borderId="4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0" borderId="5" xfId="0" applyFont="1" applyBorder="1" applyAlignment="1">
      <alignment horizontal="center"/>
    </xf>
    <xf numFmtId="0" fontId="0" fillId="0" borderId="18" xfId="0" applyBorder="1" applyAlignment="1" applyProtection="1">
      <alignment horizontal="center" wrapText="1"/>
      <protection locked="0"/>
    </xf>
    <xf numFmtId="0" fontId="0" fillId="0" borderId="19" xfId="0" applyBorder="1" applyAlignment="1" applyProtection="1">
      <alignment horizontal="center" wrapText="1"/>
      <protection locked="0"/>
    </xf>
    <xf numFmtId="0" fontId="0" fillId="0" borderId="20" xfId="0" applyBorder="1" applyAlignment="1" applyProtection="1">
      <alignment horizontal="center" wrapText="1"/>
      <protection locked="0"/>
    </xf>
    <xf numFmtId="3" fontId="21" fillId="0" borderId="7" xfId="0" applyNumberFormat="1" applyFont="1" applyBorder="1" applyAlignment="1">
      <alignment horizontal="center" shrinkToFit="1"/>
    </xf>
    <xf numFmtId="3" fontId="21" fillId="0" borderId="4" xfId="0" applyNumberFormat="1" applyFont="1" applyBorder="1" applyAlignment="1">
      <alignment horizontal="center" shrinkToFit="1"/>
    </xf>
    <xf numFmtId="2" fontId="0" fillId="0" borderId="18" xfId="0" applyNumberFormat="1" applyBorder="1" applyAlignment="1" applyProtection="1">
      <alignment horizontal="center"/>
      <protection locked="0"/>
    </xf>
    <xf numFmtId="2" fontId="0" fillId="0" borderId="19" xfId="0" applyNumberFormat="1" applyBorder="1" applyAlignment="1" applyProtection="1">
      <alignment horizontal="center"/>
      <protection locked="0"/>
    </xf>
    <xf numFmtId="2" fontId="0" fillId="0" borderId="20" xfId="0" applyNumberFormat="1" applyBorder="1" applyAlignment="1" applyProtection="1">
      <alignment horizontal="center"/>
      <protection locked="0"/>
    </xf>
    <xf numFmtId="1" fontId="0" fillId="0" borderId="15" xfId="0" applyNumberFormat="1" applyBorder="1" applyAlignment="1" applyProtection="1">
      <alignment horizontal="center"/>
      <protection locked="0"/>
    </xf>
    <xf numFmtId="1" fontId="0" fillId="0" borderId="16" xfId="0" applyNumberFormat="1" applyBorder="1" applyAlignment="1" applyProtection="1">
      <alignment horizontal="center"/>
      <protection locked="0"/>
    </xf>
    <xf numFmtId="1" fontId="0" fillId="0" borderId="17" xfId="0" applyNumberFormat="1" applyBorder="1" applyAlignment="1" applyProtection="1">
      <alignment horizontal="center"/>
      <protection locked="0"/>
    </xf>
    <xf numFmtId="49" fontId="0" fillId="0" borderId="8" xfId="0" applyNumberFormat="1" applyBorder="1" applyAlignment="1" applyProtection="1">
      <alignment horizontal="left" vertical="top" wrapText="1"/>
      <protection locked="0"/>
    </xf>
    <xf numFmtId="49" fontId="0" fillId="0" borderId="9" xfId="0" applyNumberFormat="1" applyBorder="1" applyAlignment="1" applyProtection="1">
      <alignment horizontal="left" vertical="top" wrapText="1"/>
      <protection locked="0"/>
    </xf>
    <xf numFmtId="49" fontId="0" fillId="0" borderId="10" xfId="0" applyNumberFormat="1" applyBorder="1" applyAlignment="1" applyProtection="1">
      <alignment horizontal="left" vertical="top" wrapText="1"/>
      <protection locked="0"/>
    </xf>
    <xf numFmtId="49" fontId="0" fillId="0" borderId="11" xfId="0" applyNumberFormat="1" applyBorder="1" applyAlignment="1" applyProtection="1">
      <alignment horizontal="left" vertical="top" wrapText="1"/>
      <protection locked="0"/>
    </xf>
    <xf numFmtId="49" fontId="0" fillId="0" borderId="0" xfId="0" applyNumberFormat="1" applyAlignment="1" applyProtection="1">
      <alignment horizontal="left" vertical="top" wrapText="1"/>
      <protection locked="0"/>
    </xf>
    <xf numFmtId="49" fontId="0" fillId="0" borderId="12" xfId="0" applyNumberFormat="1" applyBorder="1" applyAlignment="1" applyProtection="1">
      <alignment horizontal="left" vertical="top" wrapText="1"/>
      <protection locked="0"/>
    </xf>
    <xf numFmtId="49" fontId="0" fillId="0" borderId="13" xfId="0" applyNumberFormat="1" applyBorder="1" applyAlignment="1" applyProtection="1">
      <alignment horizontal="left" vertical="top" wrapText="1"/>
      <protection locked="0"/>
    </xf>
    <xf numFmtId="49" fontId="0" fillId="0" borderId="1" xfId="0" applyNumberFormat="1" applyBorder="1" applyAlignment="1" applyProtection="1">
      <alignment horizontal="left" vertical="top" wrapText="1"/>
      <protection locked="0"/>
    </xf>
    <xf numFmtId="49" fontId="0" fillId="0" borderId="14" xfId="0" applyNumberFormat="1" applyBorder="1" applyAlignment="1" applyProtection="1">
      <alignment horizontal="left" vertical="top" wrapText="1"/>
      <protection locked="0"/>
    </xf>
    <xf numFmtId="1" fontId="20" fillId="0" borderId="3" xfId="0" applyNumberFormat="1" applyFont="1" applyBorder="1" applyAlignment="1">
      <alignment horizontal="center"/>
    </xf>
    <xf numFmtId="1" fontId="20" fillId="0" borderId="2" xfId="0" applyNumberFormat="1" applyFont="1" applyBorder="1" applyAlignment="1">
      <alignment horizontal="center"/>
    </xf>
    <xf numFmtId="1" fontId="20" fillId="0" borderId="5" xfId="0" applyNumberFormat="1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6" xfId="0" applyBorder="1" applyAlignment="1">
      <alignment horizontal="center"/>
    </xf>
    <xf numFmtId="0" fontId="20" fillId="0" borderId="6" xfId="0" applyFont="1" applyBorder="1" applyAlignment="1">
      <alignment horizontal="center"/>
    </xf>
    <xf numFmtId="3" fontId="14" fillId="0" borderId="3" xfId="0" applyNumberFormat="1" applyFont="1" applyBorder="1" applyAlignment="1">
      <alignment horizontal="center"/>
    </xf>
    <xf numFmtId="3" fontId="14" fillId="0" borderId="2" xfId="0" applyNumberFormat="1" applyFont="1" applyBorder="1" applyAlignment="1">
      <alignment horizontal="center"/>
    </xf>
    <xf numFmtId="3" fontId="14" fillId="0" borderId="5" xfId="0" applyNumberFormat="1" applyFont="1" applyBorder="1" applyAlignment="1">
      <alignment horizontal="center"/>
    </xf>
    <xf numFmtId="49" fontId="0" fillId="0" borderId="15" xfId="0" applyNumberFormat="1" applyBorder="1" applyAlignment="1" applyProtection="1">
      <alignment horizontal="left"/>
      <protection locked="0"/>
    </xf>
    <xf numFmtId="49" fontId="0" fillId="0" borderId="16" xfId="0" applyNumberFormat="1" applyBorder="1" applyAlignment="1" applyProtection="1">
      <alignment horizontal="left"/>
      <protection locked="0"/>
    </xf>
    <xf numFmtId="49" fontId="0" fillId="0" borderId="17" xfId="0" applyNumberFormat="1" applyBorder="1" applyAlignment="1" applyProtection="1">
      <alignment horizontal="left"/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49" fontId="0" fillId="0" borderId="8" xfId="0" applyNumberFormat="1" applyBorder="1" applyAlignment="1">
      <alignment horizontal="left" vertical="top" wrapText="1"/>
    </xf>
    <xf numFmtId="49" fontId="0" fillId="0" borderId="9" xfId="0" applyNumberFormat="1" applyBorder="1" applyAlignment="1">
      <alignment horizontal="left" vertical="top" wrapText="1"/>
    </xf>
    <xf numFmtId="49" fontId="0" fillId="0" borderId="10" xfId="0" applyNumberFormat="1" applyBorder="1" applyAlignment="1">
      <alignment horizontal="left" vertical="top" wrapText="1"/>
    </xf>
    <xf numFmtId="49" fontId="0" fillId="0" borderId="11" xfId="0" applyNumberForma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0" fillId="0" borderId="12" xfId="0" applyNumberFormat="1" applyBorder="1" applyAlignment="1">
      <alignment horizontal="left" vertical="top" wrapText="1"/>
    </xf>
    <xf numFmtId="49" fontId="0" fillId="0" borderId="13" xfId="0" applyNumberFormat="1" applyBorder="1" applyAlignment="1">
      <alignment horizontal="left" vertical="top" wrapText="1"/>
    </xf>
    <xf numFmtId="49" fontId="0" fillId="0" borderId="1" xfId="0" applyNumberFormat="1" applyBorder="1" applyAlignment="1">
      <alignment horizontal="left" vertical="top" wrapText="1"/>
    </xf>
    <xf numFmtId="49" fontId="0" fillId="0" borderId="14" xfId="0" applyNumberFormat="1" applyBorder="1" applyAlignment="1">
      <alignment horizontal="left" vertical="top" wrapText="1"/>
    </xf>
    <xf numFmtId="0" fontId="0" fillId="0" borderId="7" xfId="0" applyBorder="1"/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shrinkToFit="1"/>
    </xf>
    <xf numFmtId="0" fontId="0" fillId="0" borderId="4" xfId="0" applyBorder="1" applyAlignment="1">
      <alignment shrinkToFit="1"/>
    </xf>
    <xf numFmtId="0" fontId="0" fillId="0" borderId="14" xfId="0" applyBorder="1" applyAlignment="1">
      <alignment horizontal="center"/>
    </xf>
    <xf numFmtId="0" fontId="0" fillId="0" borderId="7" xfId="0" applyBorder="1" applyAlignment="1">
      <alignment horizontal="center"/>
    </xf>
    <xf numFmtId="1" fontId="0" fillId="0" borderId="15" xfId="0" applyNumberFormat="1" applyBorder="1" applyAlignment="1" applyProtection="1">
      <alignment horizontal="center" wrapText="1"/>
      <protection locked="0"/>
    </xf>
    <xf numFmtId="1" fontId="0" fillId="0" borderId="16" xfId="0" applyNumberFormat="1" applyBorder="1" applyAlignment="1" applyProtection="1">
      <alignment horizontal="center" wrapText="1"/>
      <protection locked="0"/>
    </xf>
    <xf numFmtId="1" fontId="0" fillId="0" borderId="17" xfId="0" applyNumberFormat="1" applyBorder="1" applyAlignment="1" applyProtection="1">
      <alignment horizontal="center" wrapText="1"/>
      <protection locked="0"/>
    </xf>
    <xf numFmtId="0" fontId="2" fillId="0" borderId="1" xfId="0" applyFont="1" applyBorder="1" applyAlignment="1">
      <alignment horizontal="left"/>
    </xf>
  </cellXfs>
  <cellStyles count="3">
    <cellStyle name="Normal" xfId="0" builtinId="0"/>
    <cellStyle name="Normal 2" xfId="1" xr:uid="{00000000-0005-0000-0000-000001000000}"/>
    <cellStyle name="Percent" xfId="2" builtinId="5"/>
  </cellStyles>
  <dxfs count="0"/>
  <tableStyles count="0" defaultTableStyle="TableStyleMedium2" defaultPivotStyle="PivotStyleLight16"/>
  <colors>
    <mruColors>
      <color rgb="FFFF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38100</xdr:colOff>
          <xdr:row>41</xdr:row>
          <xdr:rowOff>190500</xdr:rowOff>
        </xdr:from>
        <xdr:to>
          <xdr:col>53</xdr:col>
          <xdr:colOff>50800</xdr:colOff>
          <xdr:row>43</xdr:row>
          <xdr:rowOff>19050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id="{00000000-0008-0000-0000-00000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YES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57150</xdr:colOff>
          <xdr:row>42</xdr:row>
          <xdr:rowOff>0</xdr:rowOff>
        </xdr:from>
        <xdr:to>
          <xdr:col>57</xdr:col>
          <xdr:colOff>69850</xdr:colOff>
          <xdr:row>43</xdr:row>
          <xdr:rowOff>19050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  <a:ext uri="{FF2B5EF4-FFF2-40B4-BE49-F238E27FC236}">
                  <a16:creationId xmlns:a16="http://schemas.microsoft.com/office/drawing/2014/main" id="{00000000-0008-0000-0000-00000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NO</a:t>
              </a:r>
            </a:p>
          </xdr:txBody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38100</xdr:colOff>
          <xdr:row>23</xdr:row>
          <xdr:rowOff>190500</xdr:rowOff>
        </xdr:from>
        <xdr:to>
          <xdr:col>52</xdr:col>
          <xdr:colOff>50800</xdr:colOff>
          <xdr:row>25</xdr:row>
          <xdr:rowOff>19050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2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YES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52</xdr:col>
          <xdr:colOff>57150</xdr:colOff>
          <xdr:row>24</xdr:row>
          <xdr:rowOff>0</xdr:rowOff>
        </xdr:from>
        <xdr:to>
          <xdr:col>56</xdr:col>
          <xdr:colOff>69850</xdr:colOff>
          <xdr:row>25</xdr:row>
          <xdr:rowOff>19050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2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NO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50800</xdr:colOff>
          <xdr:row>63</xdr:row>
          <xdr:rowOff>0</xdr:rowOff>
        </xdr:from>
        <xdr:to>
          <xdr:col>46</xdr:col>
          <xdr:colOff>57150</xdr:colOff>
          <xdr:row>64</xdr:row>
          <xdr:rowOff>19050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2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YES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69850</xdr:colOff>
          <xdr:row>63</xdr:row>
          <xdr:rowOff>0</xdr:rowOff>
        </xdr:from>
        <xdr:to>
          <xdr:col>50</xdr:col>
          <xdr:colOff>76200</xdr:colOff>
          <xdr:row>64</xdr:row>
          <xdr:rowOff>19050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id="{00000000-0008-0000-0200-00000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NO</a:t>
              </a:r>
            </a:p>
          </xdr:txBody>
        </xdr:sp>
        <xdr:clientData fLocksWithSheet="0"/>
      </xdr:twoCellAnchor>
    </mc:Choice>
    <mc:Fallback/>
  </mc:AlternateContent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6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5.xml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DB7E7E-CE67-4BB7-8A07-6CB8D959C918}">
  <sheetPr>
    <tabColor rgb="FF7030A0"/>
  </sheetPr>
  <dimension ref="A1:BG66"/>
  <sheetViews>
    <sheetView view="pageLayout" zoomScale="130" zoomScaleNormal="100" zoomScalePageLayoutView="130" workbookViewId="0">
      <selection activeCell="W14" sqref="W14:AB14"/>
    </sheetView>
  </sheetViews>
  <sheetFormatPr defaultRowHeight="14.5" x14ac:dyDescent="0.35"/>
  <cols>
    <col min="1" max="59" width="1.7265625" customWidth="1"/>
  </cols>
  <sheetData>
    <row r="1" spans="1:59" ht="21" x14ac:dyDescent="0.5">
      <c r="A1" s="40" t="s">
        <v>123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</row>
    <row r="2" spans="1:59" ht="21" x14ac:dyDescent="0.5">
      <c r="A2" s="40" t="s">
        <v>206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</row>
    <row r="3" spans="1:59" x14ac:dyDescent="0.35">
      <c r="A3" t="s">
        <v>50</v>
      </c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D3" t="s">
        <v>52</v>
      </c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</row>
    <row r="4" spans="1:59" x14ac:dyDescent="0.35">
      <c r="A4" t="s">
        <v>0</v>
      </c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D4" t="s">
        <v>73</v>
      </c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</row>
    <row r="5" spans="1:59" x14ac:dyDescent="0.35">
      <c r="A5" t="s">
        <v>51</v>
      </c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D5" t="s">
        <v>53</v>
      </c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</row>
    <row r="6" spans="1:59" s="4" customFormat="1" ht="13" x14ac:dyDescent="0.3"/>
    <row r="7" spans="1:59" x14ac:dyDescent="0.35">
      <c r="A7" s="2" t="s">
        <v>159</v>
      </c>
    </row>
    <row r="8" spans="1:59" s="4" customFormat="1" ht="13" x14ac:dyDescent="0.3">
      <c r="A8" s="27" t="s">
        <v>161</v>
      </c>
      <c r="C8" s="28" t="s">
        <v>196</v>
      </c>
    </row>
    <row r="9" spans="1:59" s="4" customFormat="1" ht="13" x14ac:dyDescent="0.3">
      <c r="A9" s="27" t="s">
        <v>162</v>
      </c>
      <c r="C9" s="28" t="s">
        <v>185</v>
      </c>
    </row>
    <row r="10" spans="1:59" s="4" customFormat="1" ht="13" x14ac:dyDescent="0.3">
      <c r="A10" s="27" t="s">
        <v>163</v>
      </c>
      <c r="C10" s="28" t="s">
        <v>179</v>
      </c>
    </row>
    <row r="11" spans="1:59" s="4" customFormat="1" ht="13" x14ac:dyDescent="0.3">
      <c r="A11" s="27" t="s">
        <v>170</v>
      </c>
      <c r="C11" s="4" t="s">
        <v>164</v>
      </c>
    </row>
    <row r="12" spans="1:59" s="4" customFormat="1" ht="13" x14ac:dyDescent="0.3"/>
    <row r="13" spans="1:59" x14ac:dyDescent="0.35">
      <c r="A13" s="2" t="s">
        <v>180</v>
      </c>
    </row>
    <row r="14" spans="1:59" x14ac:dyDescent="0.35">
      <c r="B14" s="31" t="s">
        <v>124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2"/>
      <c r="W14" s="34"/>
      <c r="X14" s="35"/>
      <c r="Y14" s="35"/>
      <c r="Z14" s="35"/>
      <c r="AA14" s="35"/>
      <c r="AB14" s="36"/>
      <c r="AC14" t="s">
        <v>43</v>
      </c>
    </row>
    <row r="15" spans="1:59" x14ac:dyDescent="0.35">
      <c r="B15" s="31" t="s">
        <v>125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2"/>
      <c r="W15" s="34"/>
      <c r="X15" s="35"/>
      <c r="Y15" s="35"/>
      <c r="Z15" s="35"/>
      <c r="AA15" s="35"/>
      <c r="AB15" s="36"/>
      <c r="AC15" t="s">
        <v>43</v>
      </c>
    </row>
    <row r="16" spans="1:59" x14ac:dyDescent="0.35">
      <c r="B16" s="31" t="s">
        <v>126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2"/>
      <c r="W16" s="34"/>
      <c r="X16" s="35"/>
      <c r="Y16" s="35"/>
      <c r="Z16" s="35"/>
      <c r="AA16" s="35"/>
      <c r="AB16" s="36"/>
      <c r="AC16" t="s">
        <v>43</v>
      </c>
    </row>
    <row r="17" spans="2:34" x14ac:dyDescent="0.35">
      <c r="B17" s="31" t="s">
        <v>127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7">
        <f t="shared" ref="W17" si="0">W14*W15*W16/(144*12)*7.48*0.75</f>
        <v>0</v>
      </c>
      <c r="X17" s="38"/>
      <c r="Y17" s="38"/>
      <c r="Z17" s="38"/>
      <c r="AA17" s="38"/>
      <c r="AB17" s="39"/>
      <c r="AC17" t="s">
        <v>10</v>
      </c>
    </row>
    <row r="18" spans="2:34" s="4" customFormat="1" ht="13" x14ac:dyDescent="0.3"/>
    <row r="19" spans="2:34" x14ac:dyDescent="0.35">
      <c r="B19" s="31" t="s">
        <v>128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2"/>
      <c r="W19" s="34"/>
      <c r="X19" s="35"/>
      <c r="Y19" s="35"/>
      <c r="Z19" s="35"/>
      <c r="AA19" s="35"/>
      <c r="AB19" s="36"/>
      <c r="AC19" t="s">
        <v>43</v>
      </c>
    </row>
    <row r="20" spans="2:34" x14ac:dyDescent="0.35">
      <c r="B20" s="31" t="s">
        <v>129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2"/>
      <c r="W20" s="34"/>
      <c r="X20" s="35"/>
      <c r="Y20" s="35"/>
      <c r="Z20" s="35"/>
      <c r="AA20" s="35"/>
      <c r="AB20" s="36"/>
      <c r="AC20" t="s">
        <v>43</v>
      </c>
    </row>
    <row r="21" spans="2:34" x14ac:dyDescent="0.35">
      <c r="B21" s="31" t="s">
        <v>130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2"/>
      <c r="W21" s="34"/>
      <c r="X21" s="35"/>
      <c r="Y21" s="35"/>
      <c r="Z21" s="35"/>
      <c r="AA21" s="35"/>
      <c r="AB21" s="36"/>
      <c r="AC21" t="s">
        <v>43</v>
      </c>
    </row>
    <row r="22" spans="2:34" x14ac:dyDescent="0.35">
      <c r="B22" s="31" t="s">
        <v>131</v>
      </c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7">
        <f t="shared" ref="W22" si="1">W19*W20*W21/(144*12)*7.48*0.75</f>
        <v>0</v>
      </c>
      <c r="X22" s="38"/>
      <c r="Y22" s="38"/>
      <c r="Z22" s="38"/>
      <c r="AA22" s="38"/>
      <c r="AB22" s="39"/>
      <c r="AC22" t="s">
        <v>10</v>
      </c>
    </row>
    <row r="23" spans="2:34" s="4" customFormat="1" ht="13" x14ac:dyDescent="0.3"/>
    <row r="24" spans="2:34" x14ac:dyDescent="0.35">
      <c r="B24" s="31" t="s">
        <v>132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2"/>
      <c r="W24" s="34"/>
      <c r="X24" s="35"/>
      <c r="Y24" s="35"/>
      <c r="Z24" s="35"/>
      <c r="AA24" s="35"/>
      <c r="AB24" s="36"/>
      <c r="AC24" t="s">
        <v>43</v>
      </c>
    </row>
    <row r="25" spans="2:34" x14ac:dyDescent="0.35">
      <c r="B25" s="31" t="s">
        <v>133</v>
      </c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2"/>
      <c r="W25" s="34"/>
      <c r="X25" s="35"/>
      <c r="Y25" s="35"/>
      <c r="Z25" s="35"/>
      <c r="AA25" s="35"/>
      <c r="AB25" s="36"/>
      <c r="AC25" t="s">
        <v>43</v>
      </c>
    </row>
    <row r="26" spans="2:34" x14ac:dyDescent="0.35">
      <c r="B26" s="31" t="s">
        <v>134</v>
      </c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2"/>
      <c r="W26" s="34"/>
      <c r="X26" s="35"/>
      <c r="Y26" s="35"/>
      <c r="Z26" s="35"/>
      <c r="AA26" s="35"/>
      <c r="AB26" s="36"/>
      <c r="AC26" t="s">
        <v>43</v>
      </c>
    </row>
    <row r="27" spans="2:34" x14ac:dyDescent="0.35">
      <c r="B27" s="31" t="s">
        <v>135</v>
      </c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7">
        <f t="shared" ref="W27" si="2">W24*W25*W26/(144*12)*7.48*0.75</f>
        <v>0</v>
      </c>
      <c r="X27" s="38"/>
      <c r="Y27" s="38"/>
      <c r="Z27" s="38"/>
      <c r="AA27" s="38"/>
      <c r="AB27" s="39"/>
      <c r="AC27" t="s">
        <v>10</v>
      </c>
    </row>
    <row r="28" spans="2:34" s="4" customFormat="1" ht="13" x14ac:dyDescent="0.3">
      <c r="W28" s="29"/>
      <c r="X28" s="29"/>
      <c r="Y28" s="29"/>
      <c r="Z28" s="29"/>
      <c r="AA28" s="29"/>
      <c r="AB28" s="29"/>
    </row>
    <row r="29" spans="2:34" x14ac:dyDescent="0.35">
      <c r="B29" s="31" t="s">
        <v>138</v>
      </c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45">
        <f>W17+W22+W27</f>
        <v>0</v>
      </c>
      <c r="X29" s="46"/>
      <c r="Y29" s="46"/>
      <c r="Z29" s="46"/>
      <c r="AA29" s="46"/>
      <c r="AB29" s="47"/>
      <c r="AC29" t="s">
        <v>140</v>
      </c>
    </row>
    <row r="30" spans="2:34" s="4" customFormat="1" ht="13" x14ac:dyDescent="0.3"/>
    <row r="31" spans="2:34" x14ac:dyDescent="0.35">
      <c r="B31" s="31" t="s">
        <v>139</v>
      </c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43">
        <v>0.75</v>
      </c>
      <c r="AC31" s="43"/>
      <c r="AD31" s="43"/>
      <c r="AE31" s="43"/>
      <c r="AF31" s="43"/>
      <c r="AG31" s="43"/>
    </row>
    <row r="32" spans="2:34" ht="15" customHeight="1" x14ac:dyDescent="0.35">
      <c r="B32" s="31" t="s">
        <v>136</v>
      </c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44">
        <f>W29*AB31</f>
        <v>0</v>
      </c>
      <c r="AC32" s="44"/>
      <c r="AD32" s="44"/>
      <c r="AE32" s="44"/>
      <c r="AF32" s="44"/>
      <c r="AG32" s="44"/>
      <c r="AH32" t="s">
        <v>10</v>
      </c>
    </row>
    <row r="33" spans="1:45" x14ac:dyDescent="0.35">
      <c r="B33" s="31" t="s">
        <v>137</v>
      </c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48">
        <v>1</v>
      </c>
      <c r="AC33" s="48"/>
      <c r="AD33" s="48"/>
      <c r="AE33" s="48"/>
      <c r="AF33" s="48"/>
      <c r="AG33" s="48"/>
      <c r="AH33" t="s">
        <v>44</v>
      </c>
    </row>
    <row r="34" spans="1:45" s="4" customFormat="1" ht="13" x14ac:dyDescent="0.3"/>
    <row r="35" spans="1:45" x14ac:dyDescent="0.35">
      <c r="A35" s="2" t="s">
        <v>181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49">
        <f>AB32</f>
        <v>0</v>
      </c>
      <c r="Q35" s="49"/>
      <c r="R35" s="49"/>
      <c r="S35" s="49"/>
      <c r="T35" s="49"/>
      <c r="U35" s="49"/>
      <c r="V35" s="2" t="s">
        <v>182</v>
      </c>
      <c r="W35" s="2"/>
      <c r="X35" s="2"/>
      <c r="Y35" s="2"/>
      <c r="Z35" s="2"/>
      <c r="AA35" s="2"/>
      <c r="AH35" s="2"/>
    </row>
    <row r="36" spans="1:45" x14ac:dyDescent="0.35">
      <c r="A36" s="2" t="s">
        <v>183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49">
        <f>P35*2</f>
        <v>0</v>
      </c>
      <c r="Q36" s="49"/>
      <c r="R36" s="49"/>
      <c r="S36" s="49"/>
      <c r="T36" s="49"/>
      <c r="U36" s="49"/>
      <c r="V36" s="2" t="s">
        <v>184</v>
      </c>
      <c r="W36" s="2"/>
      <c r="X36" s="2"/>
      <c r="Y36" s="2"/>
      <c r="Z36" s="2"/>
      <c r="AA36" s="2"/>
      <c r="AH36" s="2"/>
    </row>
    <row r="37" spans="1:45" s="4" customFormat="1" ht="13" x14ac:dyDescent="0.3"/>
    <row r="38" spans="1:45" x14ac:dyDescent="0.35">
      <c r="A38" s="2" t="s">
        <v>186</v>
      </c>
      <c r="H38" s="2"/>
    </row>
    <row r="39" spans="1:45" x14ac:dyDescent="0.35">
      <c r="A39" s="16" t="s">
        <v>45</v>
      </c>
      <c r="H39" s="2"/>
    </row>
    <row r="40" spans="1:45" x14ac:dyDescent="0.35">
      <c r="B40" t="s">
        <v>55</v>
      </c>
      <c r="G40" s="51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3"/>
    </row>
    <row r="41" spans="1:45" x14ac:dyDescent="0.35">
      <c r="B41" t="s">
        <v>56</v>
      </c>
      <c r="G41" s="51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3"/>
    </row>
    <row r="42" spans="1:45" x14ac:dyDescent="0.35">
      <c r="B42" t="s">
        <v>58</v>
      </c>
      <c r="Z42" s="34"/>
      <c r="AA42" s="35"/>
      <c r="AB42" s="35"/>
      <c r="AC42" s="36"/>
      <c r="AD42" t="s">
        <v>74</v>
      </c>
    </row>
    <row r="43" spans="1:45" x14ac:dyDescent="0.35">
      <c r="B43" t="s">
        <v>85</v>
      </c>
    </row>
    <row r="44" spans="1:45" s="4" customFormat="1" ht="13" x14ac:dyDescent="0.3"/>
    <row r="45" spans="1:45" x14ac:dyDescent="0.35">
      <c r="A45" s="2" t="s">
        <v>181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P45" s="49">
        <f>Z42</f>
        <v>0</v>
      </c>
      <c r="Q45" s="49"/>
      <c r="R45" s="49"/>
      <c r="S45" s="49"/>
      <c r="T45" s="49"/>
      <c r="U45" s="49"/>
      <c r="V45" s="2" t="s">
        <v>182</v>
      </c>
      <c r="W45" s="2"/>
      <c r="X45" s="2"/>
      <c r="Y45" s="2"/>
      <c r="Z45" s="2"/>
      <c r="AA45" s="2"/>
      <c r="AI45" s="17" t="s">
        <v>188</v>
      </c>
    </row>
    <row r="46" spans="1:45" x14ac:dyDescent="0.35">
      <c r="A46" s="2" t="s">
        <v>183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49">
        <f>P45*2</f>
        <v>0</v>
      </c>
      <c r="Q46" s="49"/>
      <c r="R46" s="49"/>
      <c r="S46" s="49"/>
      <c r="T46" s="49"/>
      <c r="U46" s="49"/>
      <c r="V46" s="2" t="s">
        <v>184</v>
      </c>
      <c r="W46" s="2"/>
      <c r="X46" s="2"/>
      <c r="Y46" s="2"/>
      <c r="Z46" s="2"/>
      <c r="AA46" s="2"/>
      <c r="AI46" s="17" t="s">
        <v>187</v>
      </c>
    </row>
    <row r="47" spans="1:45" s="4" customFormat="1" ht="13" x14ac:dyDescent="0.3">
      <c r="A47" s="30"/>
      <c r="AP47" s="29"/>
      <c r="AQ47" s="29"/>
      <c r="AR47" s="29"/>
      <c r="AS47" s="29"/>
    </row>
    <row r="48" spans="1:45" x14ac:dyDescent="0.35">
      <c r="A48" s="2" t="s">
        <v>171</v>
      </c>
    </row>
    <row r="49" spans="1:59" x14ac:dyDescent="0.35">
      <c r="A49" s="50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  <c r="BF49" s="50"/>
      <c r="BG49" s="50"/>
    </row>
    <row r="50" spans="1:59" x14ac:dyDescent="0.35">
      <c r="A50" s="50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50"/>
      <c r="BC50" s="50"/>
      <c r="BD50" s="50"/>
      <c r="BE50" s="50"/>
      <c r="BF50" s="50"/>
      <c r="BG50" s="50"/>
    </row>
    <row r="51" spans="1:59" x14ac:dyDescent="0.35">
      <c r="A51" s="50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/>
    </row>
    <row r="52" spans="1:59" x14ac:dyDescent="0.3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</row>
    <row r="53" spans="1:59" x14ac:dyDescent="0.3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</row>
    <row r="54" spans="1:59" x14ac:dyDescent="0.3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</row>
    <row r="55" spans="1:59" x14ac:dyDescent="0.3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</row>
    <row r="56" spans="1:59" x14ac:dyDescent="0.3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</row>
    <row r="57" spans="1:59" ht="15" customHeight="1" x14ac:dyDescent="0.35"/>
    <row r="58" spans="1:59" ht="15" customHeight="1" x14ac:dyDescent="0.35"/>
    <row r="59" spans="1:59" ht="15" customHeight="1" x14ac:dyDescent="0.35"/>
    <row r="60" spans="1:59" ht="15" customHeight="1" x14ac:dyDescent="0.35"/>
    <row r="61" spans="1:59" ht="15" customHeight="1" x14ac:dyDescent="0.35"/>
    <row r="62" spans="1:59" ht="15" customHeight="1" x14ac:dyDescent="0.35"/>
    <row r="63" spans="1:59" ht="15" customHeight="1" x14ac:dyDescent="0.35"/>
    <row r="64" spans="1:59" s="5" customFormat="1" ht="15" customHeight="1" x14ac:dyDescent="0.3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</row>
    <row r="65" spans="1:59" s="5" customFormat="1" ht="15" customHeight="1" x14ac:dyDescent="0.3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</row>
    <row r="66" spans="1:59" s="5" customFormat="1" ht="15.75" customHeight="1" x14ac:dyDescent="0.3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</row>
  </sheetData>
  <sheetProtection algorithmName="SHA-512" hashValue="ygXWVVc4m1GkLy61ivFNb5CPKVZIbuOspiP2a0OdTO8CkMPb2VzqucUa0MQ+Pr5vTeKY5m2nHW8Qtmu+mL9pOA==" saltValue="DI6X5f3JDWlGu9qBnBwJXw==" spinCount="100000" sheet="1" objects="1" scenarios="1" selectLockedCells="1"/>
  <mergeCells count="47">
    <mergeCell ref="P45:U45"/>
    <mergeCell ref="P46:U46"/>
    <mergeCell ref="A49:BG51"/>
    <mergeCell ref="G40:AC40"/>
    <mergeCell ref="G41:AC41"/>
    <mergeCell ref="Z42:AC42"/>
    <mergeCell ref="B33:AA33"/>
    <mergeCell ref="AB33:AG33"/>
    <mergeCell ref="P35:U35"/>
    <mergeCell ref="P36:U36"/>
    <mergeCell ref="B32:AA32"/>
    <mergeCell ref="W14:AB14"/>
    <mergeCell ref="W15:AB15"/>
    <mergeCell ref="W16:AB16"/>
    <mergeCell ref="W17:AB17"/>
    <mergeCell ref="W19:AB19"/>
    <mergeCell ref="W26:AB26"/>
    <mergeCell ref="W27:AB27"/>
    <mergeCell ref="AB31:AG31"/>
    <mergeCell ref="AB32:AG32"/>
    <mergeCell ref="B29:V29"/>
    <mergeCell ref="B26:V26"/>
    <mergeCell ref="B27:V27"/>
    <mergeCell ref="B31:AA31"/>
    <mergeCell ref="W29:AB29"/>
    <mergeCell ref="A1:BG1"/>
    <mergeCell ref="A2:BG2"/>
    <mergeCell ref="I3:AB3"/>
    <mergeCell ref="AO3:BG3"/>
    <mergeCell ref="J4:AB4"/>
    <mergeCell ref="AJ4:BG4"/>
    <mergeCell ref="B17:V17"/>
    <mergeCell ref="B22:V22"/>
    <mergeCell ref="B24:V24"/>
    <mergeCell ref="B25:V25"/>
    <mergeCell ref="J5:AB5"/>
    <mergeCell ref="B19:V19"/>
    <mergeCell ref="B20:V20"/>
    <mergeCell ref="B21:V21"/>
    <mergeCell ref="B14:V14"/>
    <mergeCell ref="B15:V15"/>
    <mergeCell ref="B16:V16"/>
    <mergeCell ref="W20:AB20"/>
    <mergeCell ref="W21:AB21"/>
    <mergeCell ref="W22:AB22"/>
    <mergeCell ref="W24:AB24"/>
    <mergeCell ref="W25:AB25"/>
  </mergeCells>
  <printOptions horizontalCentered="1"/>
  <pageMargins left="0.2" right="0.2" top="0.25" bottom="0.5" header="0.3" footer="0.3"/>
  <pageSetup orientation="portrait" r:id="rId1"/>
  <headerFooter>
    <oddFooter>&amp;C&amp;9Page &amp;P of &amp;N</oddFooter>
  </headerFooter>
  <ignoredErrors>
    <ignoredError sqref="A8:A11" numberStoredAsText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3" r:id="rId4" name="Check Box 3">
              <controlPr locked="0" defaultSize="0" autoFill="0" autoLine="0" autoPict="0">
                <anchor moveWithCells="1">
                  <from>
                    <xdr:col>49</xdr:col>
                    <xdr:colOff>38100</xdr:colOff>
                    <xdr:row>41</xdr:row>
                    <xdr:rowOff>190500</xdr:rowOff>
                  </from>
                  <to>
                    <xdr:col>53</xdr:col>
                    <xdr:colOff>50800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5" name="Check Box 4">
              <controlPr locked="0" defaultSize="0" autoFill="0" autoLine="0" autoPict="0">
                <anchor moveWithCells="1">
                  <from>
                    <xdr:col>53</xdr:col>
                    <xdr:colOff>57150</xdr:colOff>
                    <xdr:row>42</xdr:row>
                    <xdr:rowOff>0</xdr:rowOff>
                  </from>
                  <to>
                    <xdr:col>57</xdr:col>
                    <xdr:colOff>69850</xdr:colOff>
                    <xdr:row>43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90F891-A5DE-4340-931F-5BEE1DE791AB}">
  <sheetPr>
    <tabColor rgb="FF00B0F0"/>
  </sheetPr>
  <dimension ref="A1:BG81"/>
  <sheetViews>
    <sheetView showWhiteSpace="0" view="pageLayout" zoomScale="115" zoomScaleNormal="100" zoomScaleSheetLayoutView="130" zoomScalePageLayoutView="115" workbookViewId="0">
      <selection activeCell="AJ4" sqref="AJ4:BG4"/>
    </sheetView>
  </sheetViews>
  <sheetFormatPr defaultRowHeight="14.5" x14ac:dyDescent="0.35"/>
  <cols>
    <col min="1" max="59" width="1.7265625" customWidth="1"/>
  </cols>
  <sheetData>
    <row r="1" spans="1:59" ht="21" x14ac:dyDescent="0.5">
      <c r="A1" s="40" t="s">
        <v>49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</row>
    <row r="2" spans="1:59" ht="21" x14ac:dyDescent="0.5">
      <c r="A2" s="40" t="s">
        <v>122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</row>
    <row r="3" spans="1:59" x14ac:dyDescent="0.35">
      <c r="A3" t="s">
        <v>50</v>
      </c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D3" t="s">
        <v>52</v>
      </c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</row>
    <row r="4" spans="1:59" x14ac:dyDescent="0.35">
      <c r="A4" t="s">
        <v>0</v>
      </c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D4" t="s">
        <v>73</v>
      </c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</row>
    <row r="5" spans="1:59" x14ac:dyDescent="0.35">
      <c r="A5" t="s">
        <v>51</v>
      </c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D5" t="s">
        <v>53</v>
      </c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</row>
    <row r="7" spans="1:59" x14ac:dyDescent="0.35">
      <c r="A7" s="2" t="s">
        <v>173</v>
      </c>
    </row>
    <row r="8" spans="1:59" x14ac:dyDescent="0.35">
      <c r="A8" s="2" t="s">
        <v>174</v>
      </c>
    </row>
    <row r="10" spans="1:59" x14ac:dyDescent="0.35">
      <c r="A10" s="2" t="s">
        <v>159</v>
      </c>
    </row>
    <row r="11" spans="1:59" x14ac:dyDescent="0.35">
      <c r="A11" s="15" t="s">
        <v>161</v>
      </c>
      <c r="C11" s="14" t="s">
        <v>196</v>
      </c>
    </row>
    <row r="12" spans="1:59" x14ac:dyDescent="0.35">
      <c r="A12" s="15" t="s">
        <v>162</v>
      </c>
      <c r="C12" s="14" t="s">
        <v>185</v>
      </c>
    </row>
    <row r="13" spans="1:59" x14ac:dyDescent="0.35">
      <c r="A13" s="15" t="s">
        <v>163</v>
      </c>
      <c r="C13" s="14" t="s">
        <v>179</v>
      </c>
    </row>
    <row r="14" spans="1:59" x14ac:dyDescent="0.35">
      <c r="A14" s="15" t="s">
        <v>170</v>
      </c>
      <c r="C14" t="s">
        <v>164</v>
      </c>
    </row>
    <row r="16" spans="1:59" x14ac:dyDescent="0.35">
      <c r="A16" t="s">
        <v>117</v>
      </c>
    </row>
    <row r="17" spans="1:59" x14ac:dyDescent="0.35">
      <c r="A17" t="s">
        <v>54</v>
      </c>
      <c r="AC17" s="70"/>
      <c r="AD17" s="71"/>
      <c r="AE17" s="71"/>
      <c r="AF17" s="72"/>
    </row>
    <row r="18" spans="1:59" x14ac:dyDescent="0.35">
      <c r="A18" t="s">
        <v>118</v>
      </c>
      <c r="AC18" s="73" t="e">
        <f>VLOOKUP(AC17,'Referenced Information'!A3:F7,2)</f>
        <v>#N/A</v>
      </c>
      <c r="AD18" s="73"/>
      <c r="AE18" s="73"/>
      <c r="AF18" s="73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t="s">
        <v>178</v>
      </c>
    </row>
    <row r="20" spans="1:59" x14ac:dyDescent="0.35">
      <c r="A20" t="s">
        <v>192</v>
      </c>
      <c r="K20" t="s">
        <v>193</v>
      </c>
      <c r="P20" s="78"/>
      <c r="Q20" s="79"/>
      <c r="R20" s="79"/>
      <c r="S20" s="80"/>
      <c r="V20" t="s">
        <v>194</v>
      </c>
      <c r="AA20" s="78"/>
      <c r="AB20" s="79"/>
      <c r="AC20" s="79"/>
      <c r="AD20" s="80"/>
      <c r="AI20" t="s">
        <v>195</v>
      </c>
      <c r="AM20" s="55">
        <f>P20+AA20</f>
        <v>0</v>
      </c>
      <c r="AN20" s="55"/>
      <c r="AO20" s="55"/>
      <c r="AP20" s="55"/>
    </row>
    <row r="21" spans="1:59" x14ac:dyDescent="0.35">
      <c r="A21" t="s">
        <v>89</v>
      </c>
      <c r="Y21" s="75"/>
      <c r="Z21" s="76"/>
      <c r="AA21" s="76"/>
      <c r="AB21" s="77"/>
    </row>
    <row r="22" spans="1:59" x14ac:dyDescent="0.35">
      <c r="E22" t="s">
        <v>177</v>
      </c>
      <c r="R22" s="1"/>
      <c r="S22" s="1"/>
      <c r="T22" s="1"/>
      <c r="U22" s="1"/>
    </row>
    <row r="23" spans="1:59" x14ac:dyDescent="0.35">
      <c r="E23" s="64" t="s">
        <v>90</v>
      </c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 t="s">
        <v>20</v>
      </c>
      <c r="AE23" s="64"/>
      <c r="AF23" s="64"/>
      <c r="AG23" s="64"/>
      <c r="AH23" s="64"/>
      <c r="AI23" s="64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</row>
    <row r="24" spans="1:59" x14ac:dyDescent="0.35">
      <c r="E24" s="58" t="s">
        <v>91</v>
      </c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7">
        <v>1</v>
      </c>
      <c r="AE24" s="57"/>
      <c r="AF24" s="57"/>
      <c r="AG24" s="57"/>
      <c r="AH24" s="57"/>
      <c r="AI24" s="57"/>
      <c r="AJ24" s="7"/>
    </row>
    <row r="25" spans="1:59" x14ac:dyDescent="0.35">
      <c r="E25" s="58" t="s">
        <v>92</v>
      </c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7">
        <v>1.33</v>
      </c>
      <c r="AE25" s="57"/>
      <c r="AF25" s="57"/>
      <c r="AG25" s="57"/>
      <c r="AH25" s="57"/>
      <c r="AI25" s="57"/>
      <c r="AJ25" s="7"/>
    </row>
    <row r="26" spans="1:59" x14ac:dyDescent="0.35">
      <c r="E26" s="58" t="s">
        <v>93</v>
      </c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7">
        <v>1.33</v>
      </c>
      <c r="AE26" s="57"/>
      <c r="AF26" s="57"/>
      <c r="AG26" s="57"/>
      <c r="AH26" s="57"/>
      <c r="AI26" s="57"/>
      <c r="AJ26" s="7"/>
    </row>
    <row r="27" spans="1:59" x14ac:dyDescent="0.35">
      <c r="E27" s="58" t="s">
        <v>94</v>
      </c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7">
        <v>1.33</v>
      </c>
      <c r="AE27" s="57"/>
      <c r="AF27" s="57"/>
      <c r="AG27" s="57"/>
      <c r="AH27" s="57"/>
      <c r="AI27" s="57"/>
      <c r="AJ27" s="7"/>
    </row>
    <row r="28" spans="1:59" x14ac:dyDescent="0.35">
      <c r="E28" s="58" t="s">
        <v>95</v>
      </c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7">
        <v>1.33</v>
      </c>
      <c r="AE28" s="57"/>
      <c r="AF28" s="57"/>
      <c r="AG28" s="57"/>
      <c r="AH28" s="57"/>
      <c r="AI28" s="57"/>
      <c r="AJ28" s="7"/>
    </row>
    <row r="29" spans="1:59" x14ac:dyDescent="0.35">
      <c r="E29" s="58" t="s">
        <v>96</v>
      </c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7">
        <v>1</v>
      </c>
      <c r="AE29" s="57"/>
      <c r="AF29" s="57"/>
      <c r="AG29" s="57"/>
      <c r="AH29" s="57"/>
      <c r="AI29" s="57"/>
      <c r="AJ29" s="7"/>
    </row>
    <row r="30" spans="1:59" x14ac:dyDescent="0.35">
      <c r="E30" s="58" t="s">
        <v>97</v>
      </c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93">
        <v>1.33</v>
      </c>
      <c r="AE30" s="93"/>
      <c r="AF30" s="93"/>
      <c r="AG30" s="93"/>
      <c r="AH30" s="93"/>
      <c r="AI30" s="93"/>
      <c r="AJ30" s="7"/>
    </row>
    <row r="31" spans="1:59" x14ac:dyDescent="0.35">
      <c r="E31" s="31" t="s">
        <v>26</v>
      </c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 t="s">
        <v>120</v>
      </c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</row>
    <row r="32" spans="1:59" x14ac:dyDescent="0.35">
      <c r="E32" s="31" t="s">
        <v>98</v>
      </c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 t="s">
        <v>120</v>
      </c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</row>
    <row r="33" spans="1:56" x14ac:dyDescent="0.35">
      <c r="E33" s="31" t="s">
        <v>99</v>
      </c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 t="s">
        <v>120</v>
      </c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</row>
    <row r="34" spans="1:56" x14ac:dyDescent="0.35">
      <c r="E34" s="31" t="s">
        <v>100</v>
      </c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 t="s">
        <v>120</v>
      </c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</row>
    <row r="35" spans="1:56" x14ac:dyDescent="0.35">
      <c r="R35" s="1"/>
      <c r="S35" s="1"/>
      <c r="T35" s="1"/>
      <c r="U35" s="1"/>
    </row>
    <row r="36" spans="1:56" x14ac:dyDescent="0.35">
      <c r="A36" t="s">
        <v>101</v>
      </c>
      <c r="M36" s="90">
        <f>AM20*Y21</f>
        <v>0</v>
      </c>
      <c r="N36" s="91"/>
      <c r="O36" s="91"/>
      <c r="P36" s="91"/>
      <c r="Q36" s="92"/>
      <c r="R36" s="1"/>
      <c r="S36" s="1"/>
      <c r="T36" s="8" t="s">
        <v>102</v>
      </c>
      <c r="V36" s="1"/>
    </row>
    <row r="37" spans="1:56" x14ac:dyDescent="0.35">
      <c r="R37" s="1"/>
      <c r="S37" s="1"/>
      <c r="T37" s="1"/>
      <c r="U37" s="1"/>
    </row>
    <row r="38" spans="1:56" x14ac:dyDescent="0.35">
      <c r="A38" t="s">
        <v>104</v>
      </c>
      <c r="AQ38" s="78"/>
      <c r="AR38" s="79"/>
      <c r="AS38" s="79"/>
      <c r="AT38" s="80"/>
    </row>
    <row r="39" spans="1:56" x14ac:dyDescent="0.35">
      <c r="A39" s="2"/>
      <c r="E39" t="s">
        <v>176</v>
      </c>
    </row>
    <row r="40" spans="1:56" x14ac:dyDescent="0.35">
      <c r="A40" s="2"/>
      <c r="E40" s="64" t="s">
        <v>22</v>
      </c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 t="s">
        <v>103</v>
      </c>
      <c r="X40" s="64"/>
      <c r="Y40" s="64"/>
      <c r="Z40" s="64"/>
      <c r="AA40" s="64"/>
      <c r="AB40" s="64"/>
      <c r="AC40" s="64"/>
      <c r="AD40" s="64"/>
      <c r="AE40" s="64"/>
      <c r="AF40" s="64"/>
      <c r="AG40" s="64"/>
    </row>
    <row r="41" spans="1:56" x14ac:dyDescent="0.35">
      <c r="A41" s="2"/>
      <c r="E41" s="31" t="s">
        <v>23</v>
      </c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64">
        <v>6</v>
      </c>
      <c r="X41" s="64"/>
      <c r="Y41" s="64"/>
      <c r="Z41" s="64"/>
      <c r="AA41" s="64"/>
      <c r="AB41" s="64"/>
      <c r="AC41" s="64"/>
      <c r="AD41" s="64"/>
      <c r="AE41" s="64"/>
      <c r="AF41" s="64"/>
      <c r="AG41" s="64"/>
    </row>
    <row r="42" spans="1:56" x14ac:dyDescent="0.35">
      <c r="A42" s="2"/>
      <c r="E42" s="31" t="s">
        <v>24</v>
      </c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64">
        <v>5</v>
      </c>
      <c r="X42" s="64"/>
      <c r="Y42" s="64"/>
      <c r="Z42" s="64"/>
      <c r="AA42" s="64"/>
      <c r="AB42" s="64"/>
      <c r="AC42" s="64"/>
      <c r="AD42" s="64"/>
      <c r="AE42" s="64"/>
      <c r="AF42" s="64"/>
      <c r="AG42" s="64"/>
    </row>
    <row r="43" spans="1:56" x14ac:dyDescent="0.35">
      <c r="A43" s="2"/>
      <c r="E43" s="31" t="s">
        <v>197</v>
      </c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64">
        <v>2</v>
      </c>
      <c r="X43" s="64"/>
      <c r="Y43" s="64"/>
      <c r="Z43" s="64"/>
      <c r="AA43" s="64"/>
      <c r="AB43" s="64"/>
      <c r="AC43" s="64"/>
      <c r="AD43" s="64"/>
      <c r="AE43" s="64"/>
      <c r="AF43" s="64"/>
      <c r="AG43" s="64"/>
    </row>
    <row r="44" spans="1:56" s="5" customFormat="1" ht="12" x14ac:dyDescent="0.3">
      <c r="A44" s="24"/>
      <c r="E44" s="26" t="s">
        <v>105</v>
      </c>
      <c r="F44" s="5" t="s">
        <v>202</v>
      </c>
      <c r="AP44" s="25"/>
      <c r="AQ44" s="25"/>
      <c r="AR44" s="25"/>
      <c r="AS44" s="25"/>
    </row>
    <row r="45" spans="1:56" s="5" customFormat="1" ht="12" x14ac:dyDescent="0.3">
      <c r="A45" s="24"/>
      <c r="F45" s="5" t="s">
        <v>204</v>
      </c>
      <c r="AP45" s="25"/>
      <c r="AQ45" s="25"/>
      <c r="AR45" s="25"/>
      <c r="AS45" s="25"/>
    </row>
    <row r="46" spans="1:56" s="5" customFormat="1" ht="12" x14ac:dyDescent="0.3">
      <c r="A46" s="24"/>
      <c r="F46" s="5" t="s">
        <v>203</v>
      </c>
      <c r="AP46" s="25"/>
      <c r="AQ46" s="25"/>
      <c r="AR46" s="25"/>
      <c r="AS46" s="25"/>
    </row>
    <row r="47" spans="1:56" x14ac:dyDescent="0.35">
      <c r="A47" s="2"/>
    </row>
    <row r="48" spans="1:56" x14ac:dyDescent="0.35">
      <c r="A48" t="s">
        <v>191</v>
      </c>
      <c r="AE48" s="65">
        <v>1</v>
      </c>
      <c r="AF48" s="65"/>
      <c r="AG48" s="65"/>
      <c r="AH48" s="65"/>
    </row>
    <row r="49" spans="1:51" x14ac:dyDescent="0.35">
      <c r="A49" s="2"/>
      <c r="AP49" s="7"/>
      <c r="AQ49" s="7"/>
      <c r="AR49" s="7"/>
      <c r="AS49" s="7"/>
    </row>
    <row r="50" spans="1:51" x14ac:dyDescent="0.35">
      <c r="A50" t="s">
        <v>106</v>
      </c>
      <c r="AP50" s="34"/>
      <c r="AQ50" s="35"/>
      <c r="AR50" s="35"/>
      <c r="AS50" s="36"/>
    </row>
    <row r="51" spans="1:51" x14ac:dyDescent="0.35">
      <c r="A51" s="2"/>
      <c r="E51" t="s">
        <v>190</v>
      </c>
    </row>
    <row r="52" spans="1:51" x14ac:dyDescent="0.35">
      <c r="A52" s="2"/>
      <c r="E52" s="61" t="s">
        <v>25</v>
      </c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3"/>
      <c r="AR52" s="64" t="s">
        <v>107</v>
      </c>
      <c r="AS52" s="64"/>
      <c r="AT52" s="64"/>
      <c r="AU52" s="64"/>
      <c r="AV52" s="64"/>
      <c r="AW52" s="64"/>
      <c r="AX52" s="64"/>
      <c r="AY52" s="64"/>
    </row>
    <row r="53" spans="1:51" x14ac:dyDescent="0.35">
      <c r="A53" s="2"/>
      <c r="E53" s="32" t="s">
        <v>198</v>
      </c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60"/>
      <c r="AR53" s="66">
        <v>1</v>
      </c>
      <c r="AS53" s="66"/>
      <c r="AT53" s="66"/>
      <c r="AU53" s="66"/>
      <c r="AV53" s="66"/>
      <c r="AW53" s="66"/>
      <c r="AX53" s="66"/>
      <c r="AY53" s="66"/>
    </row>
    <row r="54" spans="1:51" x14ac:dyDescent="0.35">
      <c r="A54" s="2"/>
      <c r="E54" s="32" t="s">
        <v>199</v>
      </c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60"/>
      <c r="AR54" s="66">
        <v>1.5</v>
      </c>
      <c r="AS54" s="66"/>
      <c r="AT54" s="66"/>
      <c r="AU54" s="66"/>
      <c r="AV54" s="66"/>
      <c r="AW54" s="66"/>
      <c r="AX54" s="66"/>
      <c r="AY54" s="66"/>
    </row>
    <row r="55" spans="1:51" x14ac:dyDescent="0.35">
      <c r="A55" s="2"/>
      <c r="E55" s="32" t="s">
        <v>200</v>
      </c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60"/>
      <c r="AR55" s="66">
        <v>2</v>
      </c>
      <c r="AS55" s="66"/>
      <c r="AT55" s="66"/>
      <c r="AU55" s="66"/>
      <c r="AV55" s="66"/>
      <c r="AW55" s="66"/>
      <c r="AX55" s="66"/>
      <c r="AY55" s="66"/>
    </row>
    <row r="56" spans="1:51" x14ac:dyDescent="0.35">
      <c r="A56" s="2"/>
      <c r="E56" s="32" t="s">
        <v>201</v>
      </c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60"/>
      <c r="AR56" s="66">
        <v>3</v>
      </c>
      <c r="AS56" s="66"/>
      <c r="AT56" s="66"/>
      <c r="AU56" s="66"/>
      <c r="AV56" s="66"/>
      <c r="AW56" s="66"/>
      <c r="AX56" s="66"/>
      <c r="AY56" s="66"/>
    </row>
    <row r="57" spans="1:51" x14ac:dyDescent="0.35">
      <c r="A57" s="2"/>
      <c r="E57" s="32" t="s">
        <v>197</v>
      </c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60"/>
      <c r="AR57" s="66">
        <v>0.5</v>
      </c>
      <c r="AS57" s="66"/>
      <c r="AT57" s="66"/>
      <c r="AU57" s="66"/>
      <c r="AV57" s="66"/>
      <c r="AW57" s="66"/>
      <c r="AX57" s="66"/>
      <c r="AY57" s="66"/>
    </row>
    <row r="58" spans="1:51" s="5" customFormat="1" ht="12" x14ac:dyDescent="0.3">
      <c r="A58" s="24"/>
      <c r="E58" s="26" t="s">
        <v>105</v>
      </c>
      <c r="F58" s="5" t="s">
        <v>202</v>
      </c>
      <c r="AP58" s="25"/>
      <c r="AQ58" s="25"/>
      <c r="AR58" s="25"/>
      <c r="AS58" s="25"/>
    </row>
    <row r="59" spans="1:51" s="5" customFormat="1" ht="12" x14ac:dyDescent="0.3">
      <c r="A59" s="24"/>
      <c r="F59" s="5" t="s">
        <v>204</v>
      </c>
      <c r="AP59" s="25"/>
      <c r="AQ59" s="25"/>
      <c r="AR59" s="25"/>
      <c r="AS59" s="25"/>
    </row>
    <row r="60" spans="1:51" s="5" customFormat="1" ht="12" x14ac:dyDescent="0.3">
      <c r="A60" s="24"/>
      <c r="F60" s="5" t="s">
        <v>203</v>
      </c>
      <c r="AP60" s="25"/>
      <c r="AQ60" s="25"/>
      <c r="AR60" s="25"/>
      <c r="AS60" s="25"/>
    </row>
    <row r="61" spans="1:51" x14ac:dyDescent="0.35">
      <c r="A61" s="2"/>
      <c r="AP61" s="7"/>
      <c r="AQ61" s="7"/>
      <c r="AR61" s="7"/>
      <c r="AS61" s="7"/>
    </row>
    <row r="62" spans="1:51" ht="15" customHeight="1" x14ac:dyDescent="0.35">
      <c r="A62" s="2" t="s">
        <v>113</v>
      </c>
      <c r="AA62" s="6"/>
      <c r="AP62" s="7"/>
      <c r="AQ62" s="7"/>
      <c r="AR62" s="7"/>
      <c r="AS62" s="7"/>
    </row>
    <row r="63" spans="1:51" ht="15" customHeight="1" x14ac:dyDescent="0.35">
      <c r="A63" s="2"/>
      <c r="C63" s="55">
        <f>M36</f>
        <v>0</v>
      </c>
      <c r="D63" s="56"/>
      <c r="E63" s="56"/>
      <c r="F63" s="56"/>
      <c r="G63" s="56"/>
      <c r="I63" t="s">
        <v>108</v>
      </c>
      <c r="K63" s="55">
        <f>AQ38</f>
        <v>0</v>
      </c>
      <c r="L63" s="55"/>
      <c r="M63" s="55"/>
      <c r="N63" s="55"/>
      <c r="O63" s="55"/>
      <c r="Q63" t="s">
        <v>108</v>
      </c>
      <c r="S63" s="44">
        <f>AE48</f>
        <v>1</v>
      </c>
      <c r="T63" s="44"/>
      <c r="U63" s="44"/>
      <c r="V63" s="44"/>
      <c r="W63" s="44"/>
      <c r="Y63" t="s">
        <v>108</v>
      </c>
      <c r="AA63" s="44">
        <f>AP50</f>
        <v>0</v>
      </c>
      <c r="AB63" s="44"/>
      <c r="AC63" s="44"/>
      <c r="AD63" s="44"/>
      <c r="AE63" s="44"/>
      <c r="AG63" t="s">
        <v>18</v>
      </c>
      <c r="AI63" s="67">
        <f>C63*K63*S63*AA63</f>
        <v>0</v>
      </c>
      <c r="AJ63" s="68"/>
      <c r="AK63" s="68"/>
      <c r="AL63" s="68"/>
      <c r="AM63" s="68"/>
      <c r="AN63" s="68"/>
      <c r="AO63" s="68"/>
      <c r="AP63" s="68"/>
      <c r="AQ63" s="68"/>
      <c r="AR63" s="68"/>
      <c r="AS63" s="68"/>
      <c r="AT63" s="68"/>
      <c r="AU63" s="68"/>
      <c r="AV63" s="69"/>
    </row>
    <row r="64" spans="1:51" ht="15" customHeight="1" x14ac:dyDescent="0.35">
      <c r="A64" s="2"/>
      <c r="C64" s="54" t="s">
        <v>19</v>
      </c>
      <c r="D64" s="54"/>
      <c r="E64" s="54"/>
      <c r="F64" s="54"/>
      <c r="G64" s="54"/>
      <c r="K64" s="54" t="s">
        <v>109</v>
      </c>
      <c r="L64" s="54"/>
      <c r="M64" s="54"/>
      <c r="N64" s="54"/>
      <c r="O64" s="54"/>
      <c r="S64" s="54" t="s">
        <v>14</v>
      </c>
      <c r="T64" s="54"/>
      <c r="U64" s="54"/>
      <c r="V64" s="54"/>
      <c r="W64" s="54"/>
      <c r="AA64" s="54" t="s">
        <v>15</v>
      </c>
      <c r="AB64" s="54"/>
      <c r="AC64" s="54"/>
      <c r="AD64" s="54"/>
      <c r="AE64" s="54"/>
      <c r="AI64" s="54" t="s">
        <v>111</v>
      </c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</row>
    <row r="65" spans="1:59" ht="15" customHeight="1" x14ac:dyDescent="0.35">
      <c r="A65" s="2"/>
      <c r="C65" s="54" t="s">
        <v>21</v>
      </c>
      <c r="D65" s="54"/>
      <c r="E65" s="54"/>
      <c r="F65" s="54"/>
      <c r="G65" s="54"/>
      <c r="K65" s="54" t="s">
        <v>110</v>
      </c>
      <c r="L65" s="54"/>
      <c r="M65" s="54"/>
      <c r="N65" s="54"/>
      <c r="O65" s="54"/>
      <c r="S65" s="54" t="s">
        <v>16</v>
      </c>
      <c r="T65" s="54"/>
      <c r="U65" s="54"/>
      <c r="V65" s="54"/>
      <c r="W65" s="54"/>
      <c r="AA65" s="54" t="s">
        <v>17</v>
      </c>
      <c r="AB65" s="54"/>
      <c r="AC65" s="54"/>
      <c r="AD65" s="54"/>
      <c r="AE65" s="54"/>
      <c r="AI65" s="54" t="s">
        <v>112</v>
      </c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</row>
    <row r="66" spans="1:59" ht="15" customHeight="1" x14ac:dyDescent="0.35">
      <c r="A66" s="2"/>
      <c r="AP66" s="7"/>
      <c r="AQ66" s="7"/>
      <c r="AR66" s="7"/>
      <c r="AS66" s="7"/>
    </row>
    <row r="67" spans="1:59" ht="15" customHeight="1" x14ac:dyDescent="0.35">
      <c r="A67" s="2" t="s">
        <v>114</v>
      </c>
      <c r="AP67" s="7"/>
      <c r="AQ67" s="7"/>
      <c r="AR67" s="7"/>
      <c r="AS67" s="7"/>
    </row>
    <row r="68" spans="1:59" ht="15" customHeight="1" x14ac:dyDescent="0.35">
      <c r="A68" t="s">
        <v>116</v>
      </c>
      <c r="Z68" s="74" t="e">
        <f>AC18</f>
        <v>#N/A</v>
      </c>
      <c r="AA68" s="74"/>
      <c r="AB68" s="74"/>
      <c r="AC68" s="74"/>
      <c r="AD68" s="74"/>
      <c r="AE68" s="74"/>
      <c r="AF68" s="74"/>
      <c r="AG68" s="74"/>
      <c r="AH68" s="74"/>
      <c r="AI68" s="74"/>
      <c r="AJ68" s="74"/>
      <c r="AK68" s="74"/>
      <c r="AL68" s="74"/>
      <c r="AM68" s="74"/>
      <c r="AN68" t="s">
        <v>178</v>
      </c>
    </row>
    <row r="69" spans="1:59" ht="15" customHeight="1" x14ac:dyDescent="0.35">
      <c r="A69" t="s">
        <v>119</v>
      </c>
      <c r="Z69" s="74">
        <f>AI63</f>
        <v>0</v>
      </c>
      <c r="AA69" s="74"/>
      <c r="AB69" s="74"/>
      <c r="AC69" s="74"/>
      <c r="AD69" s="74"/>
      <c r="AE69" s="74"/>
      <c r="AF69" s="74"/>
      <c r="AG69" s="74"/>
      <c r="AH69" s="74"/>
      <c r="AI69" s="74"/>
      <c r="AJ69" s="74"/>
      <c r="AK69" s="74"/>
      <c r="AL69" s="74"/>
      <c r="AM69" s="74"/>
      <c r="AN69" t="s">
        <v>178</v>
      </c>
      <c r="AQ69" s="7"/>
      <c r="AS69" s="7"/>
      <c r="AT69" s="7"/>
    </row>
    <row r="70" spans="1:59" s="5" customFormat="1" ht="15" customHeight="1" x14ac:dyDescent="0.35">
      <c r="A70" s="2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 s="7"/>
      <c r="AQ70" s="7"/>
      <c r="AR70" s="7"/>
      <c r="AS70" s="7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</row>
    <row r="71" spans="1:59" s="5" customFormat="1" ht="15" customHeight="1" x14ac:dyDescent="0.35">
      <c r="A71" s="2" t="s">
        <v>175</v>
      </c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49" t="e">
        <f>IF(Z68&gt;Z69,Z68,Z69)</f>
        <v>#N/A</v>
      </c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2" t="s">
        <v>141</v>
      </c>
      <c r="AN71" s="9"/>
      <c r="AO71" s="9"/>
      <c r="AQ71" s="9"/>
      <c r="AR71" s="9"/>
      <c r="AS71" s="9"/>
      <c r="AT71" s="9"/>
      <c r="AU71"/>
      <c r="AV71"/>
      <c r="AW71"/>
      <c r="AX71"/>
      <c r="AY71"/>
      <c r="AZ71"/>
      <c r="BA71"/>
      <c r="BB71"/>
      <c r="BC71"/>
      <c r="BD71"/>
      <c r="BE71"/>
      <c r="BF71"/>
      <c r="BG71"/>
    </row>
    <row r="72" spans="1:59" s="5" customFormat="1" ht="15.75" customHeight="1" x14ac:dyDescent="0.35">
      <c r="A72" s="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 s="7"/>
      <c r="AQ72" s="7"/>
      <c r="AR72" s="7"/>
      <c r="AS72" s="7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</row>
    <row r="73" spans="1:59" x14ac:dyDescent="0.35">
      <c r="A73" s="2" t="s">
        <v>171</v>
      </c>
    </row>
    <row r="74" spans="1:59" x14ac:dyDescent="0.35">
      <c r="A74" s="81"/>
      <c r="B74" s="82"/>
      <c r="C74" s="82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82"/>
      <c r="S74" s="82"/>
      <c r="T74" s="82"/>
      <c r="U74" s="82"/>
      <c r="V74" s="82"/>
      <c r="W74" s="82"/>
      <c r="X74" s="82"/>
      <c r="Y74" s="82"/>
      <c r="Z74" s="82"/>
      <c r="AA74" s="82"/>
      <c r="AB74" s="82"/>
      <c r="AC74" s="82"/>
      <c r="AD74" s="82"/>
      <c r="AE74" s="82"/>
      <c r="AF74" s="82"/>
      <c r="AG74" s="82"/>
      <c r="AH74" s="82"/>
      <c r="AI74" s="82"/>
      <c r="AJ74" s="82"/>
      <c r="AK74" s="82"/>
      <c r="AL74" s="82"/>
      <c r="AM74" s="82"/>
      <c r="AN74" s="82"/>
      <c r="AO74" s="82"/>
      <c r="AP74" s="82"/>
      <c r="AQ74" s="82"/>
      <c r="AR74" s="82"/>
      <c r="AS74" s="82"/>
      <c r="AT74" s="82"/>
      <c r="AU74" s="82"/>
      <c r="AV74" s="82"/>
      <c r="AW74" s="82"/>
      <c r="AX74" s="82"/>
      <c r="AY74" s="82"/>
      <c r="AZ74" s="82"/>
      <c r="BA74" s="82"/>
      <c r="BB74" s="82"/>
      <c r="BC74" s="82"/>
      <c r="BD74" s="82"/>
      <c r="BE74" s="82"/>
      <c r="BF74" s="82"/>
      <c r="BG74" s="83"/>
    </row>
    <row r="75" spans="1:59" x14ac:dyDescent="0.35">
      <c r="A75" s="84"/>
      <c r="B75" s="85"/>
      <c r="C75" s="85"/>
      <c r="D75" s="85"/>
      <c r="E75" s="85"/>
      <c r="F75" s="85"/>
      <c r="G75" s="85"/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  <c r="AA75" s="85"/>
      <c r="AB75" s="85"/>
      <c r="AC75" s="85"/>
      <c r="AD75" s="85"/>
      <c r="AE75" s="85"/>
      <c r="AF75" s="85"/>
      <c r="AG75" s="85"/>
      <c r="AH75" s="85"/>
      <c r="AI75" s="85"/>
      <c r="AJ75" s="85"/>
      <c r="AK75" s="85"/>
      <c r="AL75" s="85"/>
      <c r="AM75" s="85"/>
      <c r="AN75" s="85"/>
      <c r="AO75" s="85"/>
      <c r="AP75" s="85"/>
      <c r="AQ75" s="85"/>
      <c r="AR75" s="85"/>
      <c r="AS75" s="85"/>
      <c r="AT75" s="85"/>
      <c r="AU75" s="85"/>
      <c r="AV75" s="85"/>
      <c r="AW75" s="85"/>
      <c r="AX75" s="85"/>
      <c r="AY75" s="85"/>
      <c r="AZ75" s="85"/>
      <c r="BA75" s="85"/>
      <c r="BB75" s="85"/>
      <c r="BC75" s="85"/>
      <c r="BD75" s="85"/>
      <c r="BE75" s="85"/>
      <c r="BF75" s="85"/>
      <c r="BG75" s="86"/>
    </row>
    <row r="76" spans="1:59" x14ac:dyDescent="0.35">
      <c r="A76" s="84"/>
      <c r="B76" s="85"/>
      <c r="C76" s="85"/>
      <c r="D76" s="85"/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5"/>
      <c r="Z76" s="85"/>
      <c r="AA76" s="85"/>
      <c r="AB76" s="85"/>
      <c r="AC76" s="85"/>
      <c r="AD76" s="85"/>
      <c r="AE76" s="85"/>
      <c r="AF76" s="85"/>
      <c r="AG76" s="85"/>
      <c r="AH76" s="85"/>
      <c r="AI76" s="85"/>
      <c r="AJ76" s="85"/>
      <c r="AK76" s="85"/>
      <c r="AL76" s="85"/>
      <c r="AM76" s="85"/>
      <c r="AN76" s="85"/>
      <c r="AO76" s="85"/>
      <c r="AP76" s="85"/>
      <c r="AQ76" s="85"/>
      <c r="AR76" s="85"/>
      <c r="AS76" s="85"/>
      <c r="AT76" s="85"/>
      <c r="AU76" s="85"/>
      <c r="AV76" s="85"/>
      <c r="AW76" s="85"/>
      <c r="AX76" s="85"/>
      <c r="AY76" s="85"/>
      <c r="AZ76" s="85"/>
      <c r="BA76" s="85"/>
      <c r="BB76" s="85"/>
      <c r="BC76" s="85"/>
      <c r="BD76" s="85"/>
      <c r="BE76" s="85"/>
      <c r="BF76" s="85"/>
      <c r="BG76" s="86"/>
    </row>
    <row r="77" spans="1:59" x14ac:dyDescent="0.35">
      <c r="A77" s="87"/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  <c r="AA77" s="88"/>
      <c r="AB77" s="88"/>
      <c r="AC77" s="88"/>
      <c r="AD77" s="88"/>
      <c r="AE77" s="88"/>
      <c r="AF77" s="88"/>
      <c r="AG77" s="88"/>
      <c r="AH77" s="88"/>
      <c r="AI77" s="88"/>
      <c r="AJ77" s="88"/>
      <c r="AK77" s="88"/>
      <c r="AL77" s="88"/>
      <c r="AM77" s="88"/>
      <c r="AN77" s="88"/>
      <c r="AO77" s="88"/>
      <c r="AP77" s="88"/>
      <c r="AQ77" s="88"/>
      <c r="AR77" s="88"/>
      <c r="AS77" s="88"/>
      <c r="AT77" s="88"/>
      <c r="AU77" s="88"/>
      <c r="AV77" s="88"/>
      <c r="AW77" s="88"/>
      <c r="AX77" s="88"/>
      <c r="AY77" s="88"/>
      <c r="AZ77" s="88"/>
      <c r="BA77" s="88"/>
      <c r="BB77" s="88"/>
      <c r="BC77" s="88"/>
      <c r="BD77" s="88"/>
      <c r="BE77" s="88"/>
      <c r="BF77" s="88"/>
      <c r="BG77" s="89"/>
    </row>
    <row r="78" spans="1:59" x14ac:dyDescent="0.3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</row>
    <row r="79" spans="1:59" x14ac:dyDescent="0.3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</row>
    <row r="80" spans="1:59" x14ac:dyDescent="0.35"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</row>
    <row r="81" spans="1:59" x14ac:dyDescent="0.3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</row>
  </sheetData>
  <sheetProtection algorithmName="SHA-512" hashValue="lZB+7GLQf99F208nybC/lr51/Q5uuUK9wfBCDsLiKI8ozn3qn3uDQJvaoSopd6Ir1A3E4gD9kzPoiERMK+s//w==" saltValue="oiUdjCfIct6Xs5GRd3Mv2A==" spinCount="100000" sheet="1" objects="1" scenarios="1" selectLockedCells="1"/>
  <mergeCells count="80">
    <mergeCell ref="W41:AG41"/>
    <mergeCell ref="W42:AG42"/>
    <mergeCell ref="E27:AC27"/>
    <mergeCell ref="E33:AC33"/>
    <mergeCell ref="E34:AC34"/>
    <mergeCell ref="AD29:AI29"/>
    <mergeCell ref="AD30:AI30"/>
    <mergeCell ref="AD27:AI27"/>
    <mergeCell ref="AD34:BD34"/>
    <mergeCell ref="AD31:BD31"/>
    <mergeCell ref="AD32:BD32"/>
    <mergeCell ref="AD33:BD33"/>
    <mergeCell ref="Y71:AL71"/>
    <mergeCell ref="Z68:AM68"/>
    <mergeCell ref="Z69:AM69"/>
    <mergeCell ref="A74:BG77"/>
    <mergeCell ref="AD28:AI28"/>
    <mergeCell ref="E43:V43"/>
    <mergeCell ref="W43:AG43"/>
    <mergeCell ref="AQ38:AT38"/>
    <mergeCell ref="M36:Q36"/>
    <mergeCell ref="E40:V40"/>
    <mergeCell ref="E41:V41"/>
    <mergeCell ref="E28:AC28"/>
    <mergeCell ref="E29:AC29"/>
    <mergeCell ref="E30:AC30"/>
    <mergeCell ref="E31:AC31"/>
    <mergeCell ref="E32:AC32"/>
    <mergeCell ref="A1:BG1"/>
    <mergeCell ref="A2:BG2"/>
    <mergeCell ref="I3:AB3"/>
    <mergeCell ref="AO3:BG3"/>
    <mergeCell ref="J4:AB4"/>
    <mergeCell ref="AJ4:BG4"/>
    <mergeCell ref="AR57:AY57"/>
    <mergeCell ref="E57:AQ57"/>
    <mergeCell ref="AI64:AV64"/>
    <mergeCell ref="J5:AB5"/>
    <mergeCell ref="AC17:AF17"/>
    <mergeCell ref="AD23:AI23"/>
    <mergeCell ref="AD24:AI24"/>
    <mergeCell ref="AM20:AP20"/>
    <mergeCell ref="E23:AC23"/>
    <mergeCell ref="E24:AC24"/>
    <mergeCell ref="AC18:AP18"/>
    <mergeCell ref="Y21:AB21"/>
    <mergeCell ref="P20:S20"/>
    <mergeCell ref="AA20:AD20"/>
    <mergeCell ref="E42:V42"/>
    <mergeCell ref="W40:AG40"/>
    <mergeCell ref="AD25:AI25"/>
    <mergeCell ref="AD26:AI26"/>
    <mergeCell ref="E25:AC25"/>
    <mergeCell ref="E26:AC26"/>
    <mergeCell ref="E56:AQ56"/>
    <mergeCell ref="E52:AQ52"/>
    <mergeCell ref="E54:AQ54"/>
    <mergeCell ref="AP50:AS50"/>
    <mergeCell ref="AR52:AY52"/>
    <mergeCell ref="AE48:AH48"/>
    <mergeCell ref="AR54:AY54"/>
    <mergeCell ref="AR55:AY55"/>
    <mergeCell ref="E53:AQ53"/>
    <mergeCell ref="E55:AQ55"/>
    <mergeCell ref="AR53:AY53"/>
    <mergeCell ref="AR56:AY56"/>
    <mergeCell ref="AI65:AV65"/>
    <mergeCell ref="S65:W65"/>
    <mergeCell ref="AA65:AE65"/>
    <mergeCell ref="C63:G63"/>
    <mergeCell ref="C64:G64"/>
    <mergeCell ref="C65:G65"/>
    <mergeCell ref="K63:O63"/>
    <mergeCell ref="K64:O64"/>
    <mergeCell ref="K65:O65"/>
    <mergeCell ref="AI63:AV63"/>
    <mergeCell ref="S63:W63"/>
    <mergeCell ref="S64:W64"/>
    <mergeCell ref="AA63:AE63"/>
    <mergeCell ref="AA64:AE64"/>
  </mergeCells>
  <printOptions horizontalCentered="1"/>
  <pageMargins left="0.2" right="0.2" top="0.25" bottom="0.5" header="0.3" footer="0.3"/>
  <pageSetup orientation="portrait" r:id="rId1"/>
  <headerFooter>
    <oddFooter>&amp;C&amp;9Page &amp;P of &amp;N</oddFooter>
  </headerFooter>
  <ignoredErrors>
    <ignoredError sqref="A11 A12:A1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">
    <tabColor rgb="FF00B050"/>
  </sheetPr>
  <dimension ref="A1:BL88"/>
  <sheetViews>
    <sheetView tabSelected="1" view="pageLayout" zoomScale="115" zoomScaleNormal="115" zoomScaleSheetLayoutView="130" zoomScalePageLayoutView="115" workbookViewId="0">
      <selection activeCell="I3" sqref="I3:AB3"/>
    </sheetView>
  </sheetViews>
  <sheetFormatPr defaultRowHeight="14.5" x14ac:dyDescent="0.35"/>
  <cols>
    <col min="1" max="59" width="1.7265625" customWidth="1"/>
  </cols>
  <sheetData>
    <row r="1" spans="1:59" ht="21" x14ac:dyDescent="0.5">
      <c r="A1" s="40" t="s">
        <v>49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</row>
    <row r="2" spans="1:59" ht="21" x14ac:dyDescent="0.5">
      <c r="A2" s="40" t="s">
        <v>121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</row>
    <row r="3" spans="1:59" x14ac:dyDescent="0.35">
      <c r="A3" t="s">
        <v>50</v>
      </c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D3" t="s">
        <v>52</v>
      </c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</row>
    <row r="4" spans="1:59" x14ac:dyDescent="0.35">
      <c r="A4" t="s">
        <v>0</v>
      </c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D4" t="s">
        <v>73</v>
      </c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</row>
    <row r="5" spans="1:59" x14ac:dyDescent="0.35">
      <c r="A5" t="s">
        <v>51</v>
      </c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D5" t="s">
        <v>53</v>
      </c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</row>
    <row r="7" spans="1:59" x14ac:dyDescent="0.35">
      <c r="A7" s="2" t="s">
        <v>159</v>
      </c>
    </row>
    <row r="8" spans="1:59" x14ac:dyDescent="0.35">
      <c r="A8" s="15" t="s">
        <v>161</v>
      </c>
      <c r="C8" t="s">
        <v>169</v>
      </c>
    </row>
    <row r="9" spans="1:59" x14ac:dyDescent="0.35">
      <c r="C9" t="s">
        <v>168</v>
      </c>
    </row>
    <row r="10" spans="1:59" x14ac:dyDescent="0.35">
      <c r="A10" s="15" t="s">
        <v>162</v>
      </c>
      <c r="C10" s="14" t="s">
        <v>196</v>
      </c>
    </row>
    <row r="11" spans="1:59" x14ac:dyDescent="0.35">
      <c r="A11" s="15" t="s">
        <v>163</v>
      </c>
      <c r="C11" s="14" t="s">
        <v>185</v>
      </c>
    </row>
    <row r="12" spans="1:59" x14ac:dyDescent="0.35">
      <c r="A12" s="15" t="s">
        <v>170</v>
      </c>
      <c r="C12" s="14" t="s">
        <v>179</v>
      </c>
    </row>
    <row r="13" spans="1:59" x14ac:dyDescent="0.35">
      <c r="A13" s="15" t="s">
        <v>189</v>
      </c>
      <c r="C13" t="s">
        <v>164</v>
      </c>
      <c r="D13" s="14"/>
    </row>
    <row r="15" spans="1:59" x14ac:dyDescent="0.35">
      <c r="A15" s="2" t="s">
        <v>158</v>
      </c>
    </row>
    <row r="16" spans="1:59" x14ac:dyDescent="0.35">
      <c r="A16" t="s">
        <v>117</v>
      </c>
    </row>
    <row r="17" spans="1:48" x14ac:dyDescent="0.35">
      <c r="A17" t="s">
        <v>54</v>
      </c>
      <c r="AC17" s="70"/>
      <c r="AD17" s="71"/>
      <c r="AE17" s="71"/>
      <c r="AF17" s="72"/>
    </row>
    <row r="18" spans="1:48" x14ac:dyDescent="0.35">
      <c r="A18" t="s">
        <v>118</v>
      </c>
      <c r="AC18" s="73" t="e">
        <f>VLOOKUP(AC17,'Referenced Information'!A3:F7,2)</f>
        <v>#N/A</v>
      </c>
      <c r="AD18" s="73"/>
      <c r="AE18" s="73"/>
      <c r="AF18" s="73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t="s">
        <v>115</v>
      </c>
    </row>
    <row r="20" spans="1:48" x14ac:dyDescent="0.35">
      <c r="A20" s="2" t="s">
        <v>156</v>
      </c>
      <c r="F20" s="2" t="s">
        <v>165</v>
      </c>
    </row>
    <row r="21" spans="1:48" x14ac:dyDescent="0.35">
      <c r="A21" t="s">
        <v>55</v>
      </c>
      <c r="F21" s="51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3"/>
    </row>
    <row r="22" spans="1:48" x14ac:dyDescent="0.35">
      <c r="A22" t="s">
        <v>56</v>
      </c>
      <c r="F22" s="51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3"/>
    </row>
    <row r="23" spans="1:48" x14ac:dyDescent="0.35">
      <c r="A23" t="s">
        <v>58</v>
      </c>
      <c r="Y23" s="34"/>
      <c r="Z23" s="35"/>
      <c r="AA23" s="35"/>
      <c r="AB23" s="36"/>
      <c r="AC23" t="s">
        <v>74</v>
      </c>
    </row>
    <row r="24" spans="1:48" x14ac:dyDescent="0.35">
      <c r="A24" t="s">
        <v>57</v>
      </c>
      <c r="O24" s="51"/>
      <c r="P24" s="52"/>
      <c r="Q24" s="52"/>
      <c r="R24" s="53"/>
    </row>
    <row r="25" spans="1:48" x14ac:dyDescent="0.35">
      <c r="A25" t="s">
        <v>85</v>
      </c>
    </row>
    <row r="27" spans="1:48" ht="16.5" x14ac:dyDescent="0.35">
      <c r="A27" s="2" t="s">
        <v>157</v>
      </c>
      <c r="F27" s="2" t="s">
        <v>166</v>
      </c>
    </row>
    <row r="28" spans="1:48" x14ac:dyDescent="0.35">
      <c r="A28" t="s">
        <v>59</v>
      </c>
      <c r="AO28" t="s">
        <v>61</v>
      </c>
    </row>
    <row r="29" spans="1:48" x14ac:dyDescent="0.35">
      <c r="A29" t="s">
        <v>62</v>
      </c>
      <c r="AO29" t="s">
        <v>65</v>
      </c>
    </row>
    <row r="30" spans="1:48" x14ac:dyDescent="0.35">
      <c r="A30" t="s">
        <v>63</v>
      </c>
      <c r="AO30" t="s">
        <v>66</v>
      </c>
    </row>
    <row r="31" spans="1:48" x14ac:dyDescent="0.35">
      <c r="A31" t="s">
        <v>64</v>
      </c>
      <c r="AO31" t="s">
        <v>67</v>
      </c>
    </row>
    <row r="33" spans="1:55" x14ac:dyDescent="0.35">
      <c r="A33" t="s">
        <v>76</v>
      </c>
      <c r="AU33" s="124"/>
      <c r="AV33" s="125"/>
      <c r="AW33" s="125"/>
      <c r="AX33" s="126"/>
    </row>
    <row r="35" spans="1:55" x14ac:dyDescent="0.35">
      <c r="A35" s="2" t="s">
        <v>155</v>
      </c>
      <c r="F35" s="2" t="s">
        <v>167</v>
      </c>
    </row>
    <row r="36" spans="1:55" x14ac:dyDescent="0.35">
      <c r="A36" s="64" t="s">
        <v>68</v>
      </c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 t="s">
        <v>69</v>
      </c>
      <c r="V36" s="64"/>
      <c r="W36" s="64"/>
      <c r="X36" s="64"/>
      <c r="Y36" s="64"/>
      <c r="Z36" s="64"/>
      <c r="AA36" s="64" t="s">
        <v>75</v>
      </c>
      <c r="AB36" s="64"/>
      <c r="AC36" s="64"/>
      <c r="AD36" s="64"/>
      <c r="AE36" s="64"/>
      <c r="AF36" s="64"/>
      <c r="AG36" s="64" t="s">
        <v>60</v>
      </c>
      <c r="AH36" s="64"/>
      <c r="AI36" s="64"/>
      <c r="AJ36" s="64"/>
      <c r="AK36" s="64"/>
      <c r="AL36" s="64" t="s">
        <v>1</v>
      </c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</row>
    <row r="37" spans="1:55" x14ac:dyDescent="0.35">
      <c r="A37" s="58" t="s">
        <v>2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98">
        <f>O24</f>
        <v>0</v>
      </c>
      <c r="V37" s="98"/>
      <c r="W37" s="98"/>
      <c r="X37" s="98"/>
      <c r="Y37" s="98"/>
      <c r="Z37" s="98"/>
      <c r="AA37" s="56">
        <f>AU33</f>
        <v>0</v>
      </c>
      <c r="AB37" s="56"/>
      <c r="AC37" s="56"/>
      <c r="AD37" s="56"/>
      <c r="AE37" s="56"/>
      <c r="AF37" s="56"/>
      <c r="AG37" s="56">
        <f t="shared" ref="AG37:AG50" si="0">U37*AA37</f>
        <v>0</v>
      </c>
      <c r="AH37" s="56"/>
      <c r="AI37" s="56"/>
      <c r="AJ37" s="56"/>
      <c r="AK37" s="56"/>
      <c r="AL37" s="58" t="s">
        <v>72</v>
      </c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</row>
    <row r="38" spans="1:55" x14ac:dyDescent="0.35">
      <c r="A38" s="58" t="s">
        <v>36</v>
      </c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95"/>
      <c r="U38" s="51"/>
      <c r="V38" s="52"/>
      <c r="W38" s="52"/>
      <c r="X38" s="52"/>
      <c r="Y38" s="52"/>
      <c r="Z38" s="53"/>
      <c r="AA38" s="118">
        <v>3</v>
      </c>
      <c r="AB38" s="119"/>
      <c r="AC38" s="119"/>
      <c r="AD38" s="119"/>
      <c r="AE38" s="119"/>
      <c r="AF38" s="119"/>
      <c r="AG38" s="56">
        <f t="shared" si="0"/>
        <v>0</v>
      </c>
      <c r="AH38" s="56"/>
      <c r="AI38" s="56"/>
      <c r="AJ38" s="56"/>
      <c r="AK38" s="56"/>
      <c r="AL38" s="58" t="s">
        <v>70</v>
      </c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</row>
    <row r="39" spans="1:55" x14ac:dyDescent="0.35">
      <c r="A39" s="58" t="s">
        <v>35</v>
      </c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95"/>
      <c r="U39" s="51"/>
      <c r="V39" s="52"/>
      <c r="W39" s="52"/>
      <c r="X39" s="52"/>
      <c r="Y39" s="52"/>
      <c r="Z39" s="53"/>
      <c r="AA39" s="118">
        <v>6</v>
      </c>
      <c r="AB39" s="119"/>
      <c r="AC39" s="119"/>
      <c r="AD39" s="119"/>
      <c r="AE39" s="119"/>
      <c r="AF39" s="119"/>
      <c r="AG39" s="56">
        <f t="shared" si="0"/>
        <v>0</v>
      </c>
      <c r="AH39" s="56"/>
      <c r="AI39" s="56"/>
      <c r="AJ39" s="56"/>
      <c r="AK39" s="56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</row>
    <row r="40" spans="1:55" x14ac:dyDescent="0.35">
      <c r="A40" s="58" t="s">
        <v>29</v>
      </c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95"/>
      <c r="U40" s="51"/>
      <c r="V40" s="52"/>
      <c r="W40" s="52"/>
      <c r="X40" s="52"/>
      <c r="Y40" s="52"/>
      <c r="Z40" s="53"/>
      <c r="AA40" s="118">
        <v>9</v>
      </c>
      <c r="AB40" s="119"/>
      <c r="AC40" s="119"/>
      <c r="AD40" s="119"/>
      <c r="AE40" s="119"/>
      <c r="AF40" s="119"/>
      <c r="AG40" s="56">
        <f t="shared" si="0"/>
        <v>0</v>
      </c>
      <c r="AH40" s="56"/>
      <c r="AI40" s="56"/>
      <c r="AJ40" s="56"/>
      <c r="AK40" s="56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</row>
    <row r="41" spans="1:55" x14ac:dyDescent="0.35">
      <c r="A41" s="58" t="s">
        <v>37</v>
      </c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95"/>
      <c r="U41" s="51"/>
      <c r="V41" s="52"/>
      <c r="W41" s="52"/>
      <c r="X41" s="52"/>
      <c r="Y41" s="52"/>
      <c r="Z41" s="53"/>
      <c r="AA41" s="118">
        <v>6</v>
      </c>
      <c r="AB41" s="119"/>
      <c r="AC41" s="119"/>
      <c r="AD41" s="119"/>
      <c r="AE41" s="119"/>
      <c r="AF41" s="119"/>
      <c r="AG41" s="56">
        <f t="shared" si="0"/>
        <v>0</v>
      </c>
      <c r="AH41" s="56"/>
      <c r="AI41" s="56"/>
      <c r="AJ41" s="56"/>
      <c r="AK41" s="56"/>
      <c r="AL41" s="58" t="s">
        <v>70</v>
      </c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</row>
    <row r="42" spans="1:55" x14ac:dyDescent="0.35">
      <c r="A42" s="58" t="s">
        <v>38</v>
      </c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95"/>
      <c r="U42" s="51"/>
      <c r="V42" s="52"/>
      <c r="W42" s="52"/>
      <c r="X42" s="52"/>
      <c r="Y42" s="52"/>
      <c r="Z42" s="53"/>
      <c r="AA42" s="118">
        <v>3</v>
      </c>
      <c r="AB42" s="119"/>
      <c r="AC42" s="119"/>
      <c r="AD42" s="119"/>
      <c r="AE42" s="119"/>
      <c r="AF42" s="119"/>
      <c r="AG42" s="56">
        <f t="shared" si="0"/>
        <v>0</v>
      </c>
      <c r="AH42" s="56"/>
      <c r="AI42" s="56"/>
      <c r="AJ42" s="56"/>
      <c r="AK42" s="56"/>
      <c r="AL42" s="58" t="s">
        <v>70</v>
      </c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</row>
    <row r="43" spans="1:55" x14ac:dyDescent="0.35">
      <c r="A43" s="58" t="s">
        <v>42</v>
      </c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95"/>
      <c r="U43" s="51"/>
      <c r="V43" s="52"/>
      <c r="W43" s="52"/>
      <c r="X43" s="52"/>
      <c r="Y43" s="52"/>
      <c r="Z43" s="53"/>
      <c r="AA43" s="118">
        <v>3</v>
      </c>
      <c r="AB43" s="119"/>
      <c r="AC43" s="119"/>
      <c r="AD43" s="119"/>
      <c r="AE43" s="119"/>
      <c r="AF43" s="119"/>
      <c r="AG43" s="56">
        <f t="shared" si="0"/>
        <v>0</v>
      </c>
      <c r="AH43" s="56"/>
      <c r="AI43" s="56"/>
      <c r="AJ43" s="56"/>
      <c r="AK43" s="56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</row>
    <row r="44" spans="1:55" x14ac:dyDescent="0.35">
      <c r="A44" s="58" t="s">
        <v>3</v>
      </c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95"/>
      <c r="U44" s="51"/>
      <c r="V44" s="52"/>
      <c r="W44" s="52"/>
      <c r="X44" s="52"/>
      <c r="Y44" s="52"/>
      <c r="Z44" s="53"/>
      <c r="AA44" s="96">
        <v>6</v>
      </c>
      <c r="AB44" s="97"/>
      <c r="AC44" s="97"/>
      <c r="AD44" s="97"/>
      <c r="AE44" s="97"/>
      <c r="AF44" s="97"/>
      <c r="AG44" s="56">
        <f t="shared" si="0"/>
        <v>0</v>
      </c>
      <c r="AH44" s="56"/>
      <c r="AI44" s="56"/>
      <c r="AJ44" s="56"/>
      <c r="AK44" s="56"/>
      <c r="AL44" s="58" t="s">
        <v>70</v>
      </c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58"/>
      <c r="BB44" s="58"/>
      <c r="BC44" s="58"/>
    </row>
    <row r="45" spans="1:55" x14ac:dyDescent="0.35">
      <c r="A45" s="58" t="s">
        <v>4</v>
      </c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95"/>
      <c r="U45" s="51"/>
      <c r="V45" s="52"/>
      <c r="W45" s="52"/>
      <c r="X45" s="52"/>
      <c r="Y45" s="52"/>
      <c r="Z45" s="53"/>
      <c r="AA45" s="51"/>
      <c r="AB45" s="52"/>
      <c r="AC45" s="52"/>
      <c r="AD45" s="52"/>
      <c r="AE45" s="52"/>
      <c r="AF45" s="53"/>
      <c r="AG45" s="69">
        <f t="shared" si="0"/>
        <v>0</v>
      </c>
      <c r="AH45" s="56"/>
      <c r="AI45" s="56"/>
      <c r="AJ45" s="56"/>
      <c r="AK45" s="56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58"/>
      <c r="BB45" s="58"/>
      <c r="BC45" s="58"/>
    </row>
    <row r="46" spans="1:55" x14ac:dyDescent="0.35">
      <c r="A46" s="58" t="s">
        <v>4</v>
      </c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95"/>
      <c r="U46" s="51"/>
      <c r="V46" s="52"/>
      <c r="W46" s="52"/>
      <c r="X46" s="52"/>
      <c r="Y46" s="52"/>
      <c r="Z46" s="53"/>
      <c r="AA46" s="51"/>
      <c r="AB46" s="52"/>
      <c r="AC46" s="52"/>
      <c r="AD46" s="52"/>
      <c r="AE46" s="52"/>
      <c r="AF46" s="53"/>
      <c r="AG46" s="69">
        <f t="shared" ref="AG46:AG47" si="1">U46*AA46</f>
        <v>0</v>
      </c>
      <c r="AH46" s="56"/>
      <c r="AI46" s="56"/>
      <c r="AJ46" s="56"/>
      <c r="AK46" s="56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58"/>
      <c r="BB46" s="58"/>
      <c r="BC46" s="58"/>
    </row>
    <row r="47" spans="1:55" x14ac:dyDescent="0.35">
      <c r="A47" s="58" t="s">
        <v>4</v>
      </c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95"/>
      <c r="U47" s="51"/>
      <c r="V47" s="52"/>
      <c r="W47" s="52"/>
      <c r="X47" s="52"/>
      <c r="Y47" s="52"/>
      <c r="Z47" s="53"/>
      <c r="AA47" s="51"/>
      <c r="AB47" s="52"/>
      <c r="AC47" s="52"/>
      <c r="AD47" s="52"/>
      <c r="AE47" s="52"/>
      <c r="AF47" s="53"/>
      <c r="AG47" s="69">
        <f t="shared" si="1"/>
        <v>0</v>
      </c>
      <c r="AH47" s="56"/>
      <c r="AI47" s="56"/>
      <c r="AJ47" s="56"/>
      <c r="AK47" s="56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</row>
    <row r="48" spans="1:55" x14ac:dyDescent="0.35">
      <c r="A48" s="58" t="s">
        <v>5</v>
      </c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95"/>
      <c r="U48" s="51"/>
      <c r="V48" s="52"/>
      <c r="W48" s="52"/>
      <c r="X48" s="52"/>
      <c r="Y48" s="52"/>
      <c r="Z48" s="53"/>
      <c r="AA48" s="122">
        <v>4</v>
      </c>
      <c r="AB48" s="123"/>
      <c r="AC48" s="123"/>
      <c r="AD48" s="123"/>
      <c r="AE48" s="123"/>
      <c r="AF48" s="123"/>
      <c r="AG48" s="56">
        <f t="shared" si="0"/>
        <v>0</v>
      </c>
      <c r="AH48" s="56"/>
      <c r="AI48" s="56"/>
      <c r="AJ48" s="56"/>
      <c r="AK48" s="56"/>
      <c r="AL48" s="58" t="s">
        <v>70</v>
      </c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</row>
    <row r="49" spans="1:55" x14ac:dyDescent="0.35">
      <c r="A49" s="58" t="s">
        <v>6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95"/>
      <c r="U49" s="51"/>
      <c r="V49" s="52"/>
      <c r="W49" s="52"/>
      <c r="X49" s="52"/>
      <c r="Y49" s="52"/>
      <c r="Z49" s="53"/>
      <c r="AA49" s="118">
        <v>6</v>
      </c>
      <c r="AB49" s="119"/>
      <c r="AC49" s="119"/>
      <c r="AD49" s="119"/>
      <c r="AE49" s="119"/>
      <c r="AF49" s="119"/>
      <c r="AG49" s="56">
        <f t="shared" si="0"/>
        <v>0</v>
      </c>
      <c r="AH49" s="56"/>
      <c r="AI49" s="56"/>
      <c r="AJ49" s="56"/>
      <c r="AK49" s="56"/>
      <c r="AL49" s="58" t="s">
        <v>70</v>
      </c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</row>
    <row r="50" spans="1:55" x14ac:dyDescent="0.35">
      <c r="A50" s="58" t="s">
        <v>7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95"/>
      <c r="U50" s="51"/>
      <c r="V50" s="52"/>
      <c r="W50" s="52"/>
      <c r="X50" s="52"/>
      <c r="Y50" s="52"/>
      <c r="Z50" s="53"/>
      <c r="AA50" s="96">
        <v>8</v>
      </c>
      <c r="AB50" s="97"/>
      <c r="AC50" s="97"/>
      <c r="AD50" s="97"/>
      <c r="AE50" s="97"/>
      <c r="AF50" s="97"/>
      <c r="AG50" s="98">
        <f t="shared" si="0"/>
        <v>0</v>
      </c>
      <c r="AH50" s="98"/>
      <c r="AI50" s="98"/>
      <c r="AJ50" s="98"/>
      <c r="AK50" s="98"/>
      <c r="AL50" s="58" t="s">
        <v>70</v>
      </c>
      <c r="AM50" s="58"/>
      <c r="AN50" s="58"/>
      <c r="AO50" s="58"/>
      <c r="AP50" s="58"/>
      <c r="AQ50" s="58"/>
      <c r="AR50" s="58"/>
      <c r="AS50" s="58"/>
      <c r="AT50" s="58"/>
      <c r="AU50" s="58"/>
      <c r="AV50" s="58"/>
      <c r="AW50" s="58"/>
      <c r="AX50" s="58"/>
      <c r="AY50" s="58"/>
      <c r="AZ50" s="58"/>
      <c r="BA50" s="58"/>
      <c r="BB50" s="58"/>
      <c r="BC50" s="58"/>
    </row>
    <row r="51" spans="1:55" x14ac:dyDescent="0.35">
      <c r="A51" s="31" t="s">
        <v>28</v>
      </c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120" t="s">
        <v>205</v>
      </c>
      <c r="V51" s="120"/>
      <c r="W51" s="120"/>
      <c r="X51" s="120"/>
      <c r="Y51" s="120"/>
      <c r="Z51" s="120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</row>
    <row r="52" spans="1:55" x14ac:dyDescent="0.35">
      <c r="A52" s="31" t="s">
        <v>27</v>
      </c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120" t="s">
        <v>205</v>
      </c>
      <c r="V52" s="120"/>
      <c r="W52" s="120"/>
      <c r="X52" s="120"/>
      <c r="Y52" s="120"/>
      <c r="Z52" s="120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1"/>
    </row>
    <row r="53" spans="1:55" x14ac:dyDescent="0.35">
      <c r="A53" s="31" t="s">
        <v>33</v>
      </c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120" t="s">
        <v>205</v>
      </c>
      <c r="V53" s="120"/>
      <c r="W53" s="120"/>
      <c r="X53" s="120"/>
      <c r="Y53" s="120"/>
      <c r="Z53" s="120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1"/>
    </row>
    <row r="54" spans="1:55" x14ac:dyDescent="0.35">
      <c r="A54" s="31" t="s">
        <v>34</v>
      </c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120" t="s">
        <v>205</v>
      </c>
      <c r="V54" s="120"/>
      <c r="W54" s="120"/>
      <c r="X54" s="120"/>
      <c r="Y54" s="120"/>
      <c r="Z54" s="120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1"/>
    </row>
    <row r="55" spans="1:55" x14ac:dyDescent="0.35">
      <c r="A55" s="31" t="s">
        <v>30</v>
      </c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120" t="s">
        <v>205</v>
      </c>
      <c r="V55" s="120"/>
      <c r="W55" s="120"/>
      <c r="X55" s="120"/>
      <c r="Y55" s="120"/>
      <c r="Z55" s="120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</row>
    <row r="56" spans="1:55" x14ac:dyDescent="0.35">
      <c r="A56" s="31" t="s">
        <v>31</v>
      </c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120" t="s">
        <v>205</v>
      </c>
      <c r="V56" s="120"/>
      <c r="W56" s="120"/>
      <c r="X56" s="120"/>
      <c r="Y56" s="120"/>
      <c r="Z56" s="120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</row>
    <row r="57" spans="1:55" x14ac:dyDescent="0.35">
      <c r="A57" s="31" t="s">
        <v>32</v>
      </c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 t="s">
        <v>172</v>
      </c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</row>
    <row r="59" spans="1:55" x14ac:dyDescent="0.35">
      <c r="A59" s="2" t="s">
        <v>142</v>
      </c>
      <c r="B59" s="2"/>
      <c r="C59" s="2"/>
      <c r="D59" s="2"/>
      <c r="E59" s="2"/>
      <c r="F59" s="2"/>
      <c r="G59" s="2"/>
      <c r="AE59" s="64">
        <f>SUM(AG37:AG50)</f>
        <v>0</v>
      </c>
      <c r="AF59" s="64"/>
      <c r="AG59" s="64"/>
      <c r="AH59" s="64"/>
      <c r="AI59" s="64"/>
      <c r="AJ59" s="64"/>
      <c r="AK59" s="64"/>
      <c r="AL59" s="2" t="s">
        <v>143</v>
      </c>
    </row>
    <row r="60" spans="1:55" x14ac:dyDescent="0.35">
      <c r="A60" s="2" t="s">
        <v>144</v>
      </c>
      <c r="AT60" s="99" t="e">
        <f>IF(VLOOKUP(AE77,'Referenced Information'!I4:K14,3)&gt;AC18,VLOOKUP(AE77,'Referenced Information'!I4:K14,3),AC18)</f>
        <v>#N/A</v>
      </c>
      <c r="AU60" s="100"/>
      <c r="AV60" s="100"/>
      <c r="AW60" s="100"/>
      <c r="AX60" s="100"/>
      <c r="AY60" s="100"/>
      <c r="AZ60" s="101"/>
      <c r="BA60" s="2" t="s">
        <v>141</v>
      </c>
    </row>
    <row r="62" spans="1:55" x14ac:dyDescent="0.35">
      <c r="A62" s="2" t="s">
        <v>160</v>
      </c>
      <c r="F62" s="2" t="s">
        <v>147</v>
      </c>
    </row>
    <row r="63" spans="1:55" x14ac:dyDescent="0.35">
      <c r="A63" t="s">
        <v>148</v>
      </c>
      <c r="N63" s="105"/>
      <c r="O63" s="106"/>
      <c r="P63" s="106"/>
      <c r="Q63" s="106"/>
      <c r="R63" s="107"/>
    </row>
    <row r="64" spans="1:55" x14ac:dyDescent="0.35">
      <c r="A64" t="s">
        <v>149</v>
      </c>
      <c r="AY64" s="2" t="s">
        <v>150</v>
      </c>
    </row>
    <row r="65" spans="1:64" x14ac:dyDescent="0.35">
      <c r="B65" s="2" t="s">
        <v>151</v>
      </c>
    </row>
    <row r="66" spans="1:64" x14ac:dyDescent="0.35">
      <c r="B66" s="13" t="s">
        <v>152</v>
      </c>
    </row>
    <row r="67" spans="1:64" x14ac:dyDescent="0.35">
      <c r="B67" s="13" t="s">
        <v>153</v>
      </c>
      <c r="AF67" t="s">
        <v>154</v>
      </c>
      <c r="AN67" s="102"/>
      <c r="AO67" s="103"/>
      <c r="AP67" s="103"/>
      <c r="AQ67" s="103"/>
      <c r="AR67" s="103"/>
      <c r="AS67" s="103"/>
      <c r="AT67" s="103"/>
      <c r="AU67" s="103"/>
      <c r="AV67" s="103"/>
      <c r="AW67" s="103"/>
      <c r="AX67" s="103"/>
      <c r="AY67" s="103"/>
      <c r="AZ67" s="103"/>
      <c r="BA67" s="103"/>
      <c r="BB67" s="103"/>
      <c r="BC67" s="103"/>
      <c r="BD67" s="103"/>
      <c r="BE67" s="104"/>
    </row>
    <row r="68" spans="1:64" x14ac:dyDescent="0.35">
      <c r="BK68" s="2"/>
      <c r="BL68" s="2"/>
    </row>
    <row r="69" spans="1:64" x14ac:dyDescent="0.35">
      <c r="A69" s="64" t="s">
        <v>68</v>
      </c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94" t="s">
        <v>69</v>
      </c>
      <c r="O69" s="94"/>
      <c r="P69" s="94"/>
      <c r="Q69" s="94"/>
      <c r="R69" s="94"/>
      <c r="S69" s="94"/>
      <c r="T69" s="64" t="s">
        <v>75</v>
      </c>
      <c r="U69" s="64"/>
      <c r="V69" s="64"/>
      <c r="W69" s="64"/>
      <c r="X69" s="64"/>
      <c r="Y69" s="64"/>
      <c r="Z69" s="64" t="s">
        <v>60</v>
      </c>
      <c r="AA69" s="64"/>
      <c r="AB69" s="64"/>
      <c r="AC69" s="64"/>
      <c r="AD69" s="64"/>
      <c r="AE69" s="64" t="s">
        <v>1</v>
      </c>
      <c r="AF69" s="64"/>
      <c r="AG69" s="64"/>
      <c r="AH69" s="64"/>
      <c r="AI69" s="64"/>
      <c r="AJ69" s="64"/>
      <c r="AK69" s="64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  <c r="AW69" s="64"/>
      <c r="AX69" s="64"/>
    </row>
    <row r="70" spans="1:64" x14ac:dyDescent="0.35">
      <c r="A70" s="31" t="s">
        <v>41</v>
      </c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2"/>
      <c r="N70" s="51"/>
      <c r="O70" s="52"/>
      <c r="P70" s="52"/>
      <c r="Q70" s="52"/>
      <c r="R70" s="52"/>
      <c r="S70" s="53"/>
      <c r="T70" s="118">
        <v>2</v>
      </c>
      <c r="U70" s="119"/>
      <c r="V70" s="119"/>
      <c r="W70" s="119"/>
      <c r="X70" s="119"/>
      <c r="Y70" s="119"/>
      <c r="Z70" s="56">
        <f>N70*T70</f>
        <v>0</v>
      </c>
      <c r="AA70" s="56"/>
      <c r="AB70" s="56"/>
      <c r="AC70" s="56"/>
      <c r="AD70" s="56"/>
      <c r="AE70" s="31" t="s">
        <v>71</v>
      </c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</row>
    <row r="71" spans="1:64" x14ac:dyDescent="0.35">
      <c r="A71" s="31" t="s">
        <v>8</v>
      </c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2"/>
      <c r="N71" s="51"/>
      <c r="O71" s="52"/>
      <c r="P71" s="52"/>
      <c r="Q71" s="52"/>
      <c r="R71" s="52"/>
      <c r="S71" s="53"/>
      <c r="T71" s="118">
        <v>2</v>
      </c>
      <c r="U71" s="119"/>
      <c r="V71" s="119"/>
      <c r="W71" s="119"/>
      <c r="X71" s="119"/>
      <c r="Y71" s="119"/>
      <c r="Z71" s="56">
        <f>N71*T71</f>
        <v>0</v>
      </c>
      <c r="AA71" s="56"/>
      <c r="AB71" s="56"/>
      <c r="AC71" s="56"/>
      <c r="AD71" s="56"/>
      <c r="AE71" s="31" t="s">
        <v>71</v>
      </c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</row>
    <row r="72" spans="1:64" x14ac:dyDescent="0.35">
      <c r="A72" s="31" t="s">
        <v>9</v>
      </c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2"/>
      <c r="N72" s="51"/>
      <c r="O72" s="52"/>
      <c r="P72" s="52"/>
      <c r="Q72" s="52"/>
      <c r="R72" s="52"/>
      <c r="S72" s="53"/>
      <c r="T72" s="118">
        <v>2</v>
      </c>
      <c r="U72" s="119"/>
      <c r="V72" s="119"/>
      <c r="W72" s="119"/>
      <c r="X72" s="119"/>
      <c r="Y72" s="119"/>
      <c r="Z72" s="56">
        <f>N72*T72</f>
        <v>0</v>
      </c>
      <c r="AA72" s="56"/>
      <c r="AB72" s="56"/>
      <c r="AC72" s="56"/>
      <c r="AD72" s="56"/>
      <c r="AE72" s="31" t="s">
        <v>70</v>
      </c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</row>
    <row r="73" spans="1:64" x14ac:dyDescent="0.35">
      <c r="A73" s="31" t="s">
        <v>30</v>
      </c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117" t="s">
        <v>205</v>
      </c>
      <c r="O73" s="117"/>
      <c r="P73" s="117"/>
      <c r="Q73" s="117"/>
      <c r="R73" s="117"/>
      <c r="S73" s="117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</row>
    <row r="74" spans="1:64" x14ac:dyDescent="0.35">
      <c r="A74" s="31" t="s">
        <v>31</v>
      </c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 t="s">
        <v>205</v>
      </c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</row>
    <row r="75" spans="1:64" x14ac:dyDescent="0.35">
      <c r="A75" s="31" t="s">
        <v>32</v>
      </c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 t="s">
        <v>172</v>
      </c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</row>
    <row r="77" spans="1:64" x14ac:dyDescent="0.35">
      <c r="A77" s="2" t="s">
        <v>146</v>
      </c>
      <c r="B77" s="2"/>
      <c r="C77" s="2"/>
      <c r="D77" s="2"/>
      <c r="E77" s="2"/>
      <c r="F77" s="2"/>
      <c r="G77" s="2"/>
      <c r="AE77" s="64">
        <f>SUM(Z70:Z72)</f>
        <v>0</v>
      </c>
      <c r="AF77" s="64"/>
      <c r="AG77" s="64"/>
      <c r="AH77" s="64"/>
      <c r="AI77" s="64"/>
      <c r="AJ77" s="64"/>
      <c r="AK77" s="64"/>
      <c r="AL77" s="2" t="s">
        <v>143</v>
      </c>
    </row>
    <row r="78" spans="1:64" x14ac:dyDescent="0.35">
      <c r="A78" s="2" t="s">
        <v>145</v>
      </c>
      <c r="AT78" s="99" t="e">
        <f>IF(VLOOKUP(AE77,'Referenced Information'!I4:K14,3)&gt;AC18,VLOOKUP(AE77,'Referenced Information'!I4:K14,3),AC18)</f>
        <v>#N/A</v>
      </c>
      <c r="AU78" s="100"/>
      <c r="AV78" s="100"/>
      <c r="AW78" s="100"/>
      <c r="AX78" s="100"/>
      <c r="AY78" s="100"/>
      <c r="AZ78" s="101"/>
      <c r="BA78" s="2" t="s">
        <v>141</v>
      </c>
    </row>
    <row r="80" spans="1:64" s="5" customFormat="1" x14ac:dyDescent="0.35">
      <c r="A80" s="2" t="s">
        <v>171</v>
      </c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</row>
    <row r="81" spans="1:59" x14ac:dyDescent="0.35">
      <c r="A81" s="108"/>
      <c r="B81" s="109"/>
      <c r="C81" s="109"/>
      <c r="D81" s="109"/>
      <c r="E81" s="109"/>
      <c r="F81" s="109"/>
      <c r="G81" s="109"/>
      <c r="H81" s="109"/>
      <c r="I81" s="109"/>
      <c r="J81" s="109"/>
      <c r="K81" s="109"/>
      <c r="L81" s="109"/>
      <c r="M81" s="109"/>
      <c r="N81" s="109"/>
      <c r="O81" s="109"/>
      <c r="P81" s="109"/>
      <c r="Q81" s="109"/>
      <c r="R81" s="109"/>
      <c r="S81" s="109"/>
      <c r="T81" s="109"/>
      <c r="U81" s="109"/>
      <c r="V81" s="109"/>
      <c r="W81" s="109"/>
      <c r="X81" s="109"/>
      <c r="Y81" s="109"/>
      <c r="Z81" s="109"/>
      <c r="AA81" s="109"/>
      <c r="AB81" s="109"/>
      <c r="AC81" s="109"/>
      <c r="AD81" s="109"/>
      <c r="AE81" s="109"/>
      <c r="AF81" s="109"/>
      <c r="AG81" s="109"/>
      <c r="AH81" s="109"/>
      <c r="AI81" s="109"/>
      <c r="AJ81" s="109"/>
      <c r="AK81" s="109"/>
      <c r="AL81" s="109"/>
      <c r="AM81" s="109"/>
      <c r="AN81" s="109"/>
      <c r="AO81" s="109"/>
      <c r="AP81" s="109"/>
      <c r="AQ81" s="109"/>
      <c r="AR81" s="109"/>
      <c r="AS81" s="109"/>
      <c r="AT81" s="109"/>
      <c r="AU81" s="109"/>
      <c r="AV81" s="109"/>
      <c r="AW81" s="109"/>
      <c r="AX81" s="109"/>
      <c r="AY81" s="109"/>
      <c r="AZ81" s="109"/>
      <c r="BA81" s="109"/>
      <c r="BB81" s="109"/>
      <c r="BC81" s="109"/>
      <c r="BD81" s="109"/>
      <c r="BE81" s="109"/>
      <c r="BF81" s="109"/>
      <c r="BG81" s="110"/>
    </row>
    <row r="82" spans="1:59" x14ac:dyDescent="0.35">
      <c r="A82" s="111"/>
      <c r="B82" s="112"/>
      <c r="C82" s="112"/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  <c r="R82" s="112"/>
      <c r="S82" s="112"/>
      <c r="T82" s="112"/>
      <c r="U82" s="112"/>
      <c r="V82" s="112"/>
      <c r="W82" s="112"/>
      <c r="X82" s="112"/>
      <c r="Y82" s="112"/>
      <c r="Z82" s="112"/>
      <c r="AA82" s="112"/>
      <c r="AB82" s="112"/>
      <c r="AC82" s="112"/>
      <c r="AD82" s="112"/>
      <c r="AE82" s="112"/>
      <c r="AF82" s="112"/>
      <c r="AG82" s="112"/>
      <c r="AH82" s="112"/>
      <c r="AI82" s="112"/>
      <c r="AJ82" s="112"/>
      <c r="AK82" s="112"/>
      <c r="AL82" s="112"/>
      <c r="AM82" s="112"/>
      <c r="AN82" s="112"/>
      <c r="AO82" s="112"/>
      <c r="AP82" s="112"/>
      <c r="AQ82" s="112"/>
      <c r="AR82" s="112"/>
      <c r="AS82" s="112"/>
      <c r="AT82" s="112"/>
      <c r="AU82" s="112"/>
      <c r="AV82" s="112"/>
      <c r="AW82" s="112"/>
      <c r="AX82" s="112"/>
      <c r="AY82" s="112"/>
      <c r="AZ82" s="112"/>
      <c r="BA82" s="112"/>
      <c r="BB82" s="112"/>
      <c r="BC82" s="112"/>
      <c r="BD82" s="112"/>
      <c r="BE82" s="112"/>
      <c r="BF82" s="112"/>
      <c r="BG82" s="113"/>
    </row>
    <row r="83" spans="1:59" x14ac:dyDescent="0.35">
      <c r="A83" s="111"/>
      <c r="B83" s="112"/>
      <c r="C83" s="112"/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  <c r="R83" s="112"/>
      <c r="S83" s="112"/>
      <c r="T83" s="112"/>
      <c r="U83" s="112"/>
      <c r="V83" s="112"/>
      <c r="W83" s="112"/>
      <c r="X83" s="112"/>
      <c r="Y83" s="112"/>
      <c r="Z83" s="112"/>
      <c r="AA83" s="112"/>
      <c r="AB83" s="112"/>
      <c r="AC83" s="112"/>
      <c r="AD83" s="112"/>
      <c r="AE83" s="112"/>
      <c r="AF83" s="112"/>
      <c r="AG83" s="112"/>
      <c r="AH83" s="112"/>
      <c r="AI83" s="112"/>
      <c r="AJ83" s="112"/>
      <c r="AK83" s="112"/>
      <c r="AL83" s="112"/>
      <c r="AM83" s="112"/>
      <c r="AN83" s="112"/>
      <c r="AO83" s="112"/>
      <c r="AP83" s="112"/>
      <c r="AQ83" s="112"/>
      <c r="AR83" s="112"/>
      <c r="AS83" s="112"/>
      <c r="AT83" s="112"/>
      <c r="AU83" s="112"/>
      <c r="AV83" s="112"/>
      <c r="AW83" s="112"/>
      <c r="AX83" s="112"/>
      <c r="AY83" s="112"/>
      <c r="AZ83" s="112"/>
      <c r="BA83" s="112"/>
      <c r="BB83" s="112"/>
      <c r="BC83" s="112"/>
      <c r="BD83" s="112"/>
      <c r="BE83" s="112"/>
      <c r="BF83" s="112"/>
      <c r="BG83" s="113"/>
    </row>
    <row r="84" spans="1:59" x14ac:dyDescent="0.35">
      <c r="A84" s="114"/>
      <c r="B84" s="115"/>
      <c r="C84" s="115"/>
      <c r="D84" s="115"/>
      <c r="E84" s="115"/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  <c r="S84" s="115"/>
      <c r="T84" s="115"/>
      <c r="U84" s="115"/>
      <c r="V84" s="115"/>
      <c r="W84" s="115"/>
      <c r="X84" s="115"/>
      <c r="Y84" s="115"/>
      <c r="Z84" s="115"/>
      <c r="AA84" s="115"/>
      <c r="AB84" s="115"/>
      <c r="AC84" s="115"/>
      <c r="AD84" s="115"/>
      <c r="AE84" s="115"/>
      <c r="AF84" s="115"/>
      <c r="AG84" s="115"/>
      <c r="AH84" s="115"/>
      <c r="AI84" s="115"/>
      <c r="AJ84" s="115"/>
      <c r="AK84" s="115"/>
      <c r="AL84" s="115"/>
      <c r="AM84" s="115"/>
      <c r="AN84" s="115"/>
      <c r="AO84" s="115"/>
      <c r="AP84" s="115"/>
      <c r="AQ84" s="115"/>
      <c r="AR84" s="115"/>
      <c r="AS84" s="115"/>
      <c r="AT84" s="115"/>
      <c r="AU84" s="115"/>
      <c r="AV84" s="115"/>
      <c r="AW84" s="115"/>
      <c r="AX84" s="115"/>
      <c r="AY84" s="115"/>
      <c r="AZ84" s="115"/>
      <c r="BA84" s="115"/>
      <c r="BB84" s="115"/>
      <c r="BC84" s="115"/>
      <c r="BD84" s="115"/>
      <c r="BE84" s="115"/>
      <c r="BF84" s="115"/>
      <c r="BG84" s="116"/>
    </row>
    <row r="85" spans="1:59" x14ac:dyDescent="0.3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</row>
    <row r="86" spans="1:59" x14ac:dyDescent="0.35">
      <c r="A86" s="5" t="s">
        <v>88</v>
      </c>
      <c r="B86" s="5"/>
      <c r="C86" s="5"/>
      <c r="D86" s="5"/>
      <c r="E86" s="5"/>
      <c r="F86" s="5"/>
      <c r="G86" s="5"/>
      <c r="H86" s="5"/>
      <c r="I86" s="5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</row>
    <row r="87" spans="1:59" x14ac:dyDescent="0.35">
      <c r="A87" s="5"/>
      <c r="B87" s="5" t="s">
        <v>87</v>
      </c>
      <c r="C87" s="5"/>
      <c r="D87" s="5"/>
      <c r="E87" s="5"/>
      <c r="F87" s="5"/>
      <c r="G87" s="5"/>
      <c r="H87" s="5"/>
      <c r="I87" s="5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</row>
    <row r="88" spans="1:59" x14ac:dyDescent="0.35">
      <c r="A88" s="5" t="s">
        <v>86</v>
      </c>
      <c r="B88" s="5"/>
      <c r="C88" s="5"/>
      <c r="D88" s="5"/>
      <c r="E88" s="5"/>
      <c r="F88" s="5"/>
      <c r="G88" s="5"/>
      <c r="H88" s="5"/>
      <c r="I88" s="5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</row>
  </sheetData>
  <sheetProtection algorithmName="SHA-512" hashValue="R3m/O8M5Tm+dC6H23jZJXFEA/pFjoWx7qn0E+A1/IjOM7ka1XaPLhB5J+DjaeHYXy0eAhgVkukHIluz3ii40Fg==" saltValue="f9KYItmwUHmWvSM08CH7rA==" spinCount="100000" sheet="1" objects="1" scenarios="1" selectLockedCells="1"/>
  <mergeCells count="136">
    <mergeCell ref="AT78:AZ78"/>
    <mergeCell ref="AO3:BG3"/>
    <mergeCell ref="AJ4:BG4"/>
    <mergeCell ref="AC17:AF17"/>
    <mergeCell ref="A1:BG1"/>
    <mergeCell ref="A2:BG2"/>
    <mergeCell ref="I3:AB3"/>
    <mergeCell ref="J4:AB4"/>
    <mergeCell ref="J5:AB5"/>
    <mergeCell ref="AE59:AK59"/>
    <mergeCell ref="AL36:BC36"/>
    <mergeCell ref="AL37:BC37"/>
    <mergeCell ref="AL38:BC38"/>
    <mergeCell ref="AL39:BC39"/>
    <mergeCell ref="AU33:AX33"/>
    <mergeCell ref="AC18:AU18"/>
    <mergeCell ref="F21:AB21"/>
    <mergeCell ref="F22:AB22"/>
    <mergeCell ref="Y23:AB23"/>
    <mergeCell ref="O24:R24"/>
    <mergeCell ref="AA41:AF41"/>
    <mergeCell ref="AA39:AF39"/>
    <mergeCell ref="AA40:AF40"/>
    <mergeCell ref="AA42:AF42"/>
    <mergeCell ref="AA43:AF43"/>
    <mergeCell ref="AA44:AF44"/>
    <mergeCell ref="AA45:AF45"/>
    <mergeCell ref="AA48:AF48"/>
    <mergeCell ref="AA49:AF49"/>
    <mergeCell ref="U40:Z40"/>
    <mergeCell ref="U41:Z41"/>
    <mergeCell ref="U42:Z42"/>
    <mergeCell ref="U43:Z43"/>
    <mergeCell ref="U44:Z44"/>
    <mergeCell ref="AA46:AF46"/>
    <mergeCell ref="U36:Z36"/>
    <mergeCell ref="U37:Z37"/>
    <mergeCell ref="U38:Z38"/>
    <mergeCell ref="U39:Z39"/>
    <mergeCell ref="A46:T46"/>
    <mergeCell ref="U46:Z46"/>
    <mergeCell ref="AL40:BC40"/>
    <mergeCell ref="AL41:BC41"/>
    <mergeCell ref="AL42:BC42"/>
    <mergeCell ref="AL43:BC43"/>
    <mergeCell ref="AL44:BC44"/>
    <mergeCell ref="AG36:AK36"/>
    <mergeCell ref="AG37:AK37"/>
    <mergeCell ref="AG38:AK38"/>
    <mergeCell ref="AG39:AK39"/>
    <mergeCell ref="AG40:AK40"/>
    <mergeCell ref="AG41:AK41"/>
    <mergeCell ref="AG42:AK42"/>
    <mergeCell ref="AG43:AK43"/>
    <mergeCell ref="AG44:AK44"/>
    <mergeCell ref="AG45:AK45"/>
    <mergeCell ref="AA36:AF36"/>
    <mergeCell ref="AA37:AF37"/>
    <mergeCell ref="AA38:AF38"/>
    <mergeCell ref="A36:T36"/>
    <mergeCell ref="A37:T37"/>
    <mergeCell ref="A38:T38"/>
    <mergeCell ref="A39:T39"/>
    <mergeCell ref="A40:T40"/>
    <mergeCell ref="A41:T41"/>
    <mergeCell ref="A42:T42"/>
    <mergeCell ref="A43:T43"/>
    <mergeCell ref="A44:T44"/>
    <mergeCell ref="AL45:BC45"/>
    <mergeCell ref="AL48:BC48"/>
    <mergeCell ref="AL49:BC49"/>
    <mergeCell ref="AL50:BC50"/>
    <mergeCell ref="Z69:AD69"/>
    <mergeCell ref="A55:T55"/>
    <mergeCell ref="A56:T56"/>
    <mergeCell ref="A57:T57"/>
    <mergeCell ref="U51:BC51"/>
    <mergeCell ref="U52:BC52"/>
    <mergeCell ref="U53:BC53"/>
    <mergeCell ref="U54:BC54"/>
    <mergeCell ref="U55:BC55"/>
    <mergeCell ref="U56:BC56"/>
    <mergeCell ref="U57:BC57"/>
    <mergeCell ref="A50:T50"/>
    <mergeCell ref="A51:T51"/>
    <mergeCell ref="A52:T52"/>
    <mergeCell ref="A53:T53"/>
    <mergeCell ref="A54:T54"/>
    <mergeCell ref="A45:T45"/>
    <mergeCell ref="A48:T48"/>
    <mergeCell ref="A49:T49"/>
    <mergeCell ref="U45:Z45"/>
    <mergeCell ref="A81:BG84"/>
    <mergeCell ref="A74:M74"/>
    <mergeCell ref="A75:M75"/>
    <mergeCell ref="AE77:AK77"/>
    <mergeCell ref="N74:AX74"/>
    <mergeCell ref="N75:AX75"/>
    <mergeCell ref="U48:Z48"/>
    <mergeCell ref="U49:Z49"/>
    <mergeCell ref="U50:Z50"/>
    <mergeCell ref="A69:M69"/>
    <mergeCell ref="A70:M70"/>
    <mergeCell ref="A71:M71"/>
    <mergeCell ref="A72:M72"/>
    <mergeCell ref="A73:M73"/>
    <mergeCell ref="N73:AX73"/>
    <mergeCell ref="AE69:AX69"/>
    <mergeCell ref="AE70:AX70"/>
    <mergeCell ref="N70:S70"/>
    <mergeCell ref="N71:S71"/>
    <mergeCell ref="N72:S72"/>
    <mergeCell ref="T69:Y69"/>
    <mergeCell ref="T70:Y70"/>
    <mergeCell ref="T71:Y71"/>
    <mergeCell ref="T72:Y72"/>
    <mergeCell ref="AE71:AX71"/>
    <mergeCell ref="AE72:AX72"/>
    <mergeCell ref="Z70:AD70"/>
    <mergeCell ref="Z71:AD71"/>
    <mergeCell ref="Z72:AD72"/>
    <mergeCell ref="N69:S69"/>
    <mergeCell ref="AG46:AK46"/>
    <mergeCell ref="AL46:BC46"/>
    <mergeCell ref="A47:T47"/>
    <mergeCell ref="U47:Z47"/>
    <mergeCell ref="AA47:AF47"/>
    <mergeCell ref="AG47:AK47"/>
    <mergeCell ref="AL47:BC47"/>
    <mergeCell ref="AA50:AF50"/>
    <mergeCell ref="AG48:AK48"/>
    <mergeCell ref="AG49:AK49"/>
    <mergeCell ref="AG50:AK50"/>
    <mergeCell ref="AT60:AZ60"/>
    <mergeCell ref="AN67:BE67"/>
    <mergeCell ref="N63:R63"/>
  </mergeCells>
  <printOptions horizontalCentered="1"/>
  <pageMargins left="0.2" right="0.2" top="0.25" bottom="0.5" header="0.3" footer="0.3"/>
  <pageSetup orientation="portrait" r:id="rId1"/>
  <headerFooter>
    <oddFooter>&amp;C&amp;9Page &amp;P of &amp;N</oddFooter>
  </headerFooter>
  <ignoredErrors>
    <ignoredError sqref="A8:A10" numberStoredAsText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8" r:id="rId4" name="Check Box 2">
              <controlPr locked="0" defaultSize="0" autoFill="0" autoLine="0" autoPict="0">
                <anchor moveWithCells="1">
                  <from>
                    <xdr:col>48</xdr:col>
                    <xdr:colOff>38100</xdr:colOff>
                    <xdr:row>23</xdr:row>
                    <xdr:rowOff>190500</xdr:rowOff>
                  </from>
                  <to>
                    <xdr:col>52</xdr:col>
                    <xdr:colOff>50800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5" name="Check Box 3">
              <controlPr locked="0" defaultSize="0" autoFill="0" autoLine="0" autoPict="0">
                <anchor moveWithCells="1">
                  <from>
                    <xdr:col>52</xdr:col>
                    <xdr:colOff>57150</xdr:colOff>
                    <xdr:row>24</xdr:row>
                    <xdr:rowOff>0</xdr:rowOff>
                  </from>
                  <to>
                    <xdr:col>56</xdr:col>
                    <xdr:colOff>69850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6" name="Check Box 4">
              <controlPr locked="0" defaultSize="0" autoFill="0" autoLine="0" autoPict="0">
                <anchor moveWithCells="1">
                  <from>
                    <xdr:col>42</xdr:col>
                    <xdr:colOff>50800</xdr:colOff>
                    <xdr:row>63</xdr:row>
                    <xdr:rowOff>0</xdr:rowOff>
                  </from>
                  <to>
                    <xdr:col>46</xdr:col>
                    <xdr:colOff>57150</xdr:colOff>
                    <xdr:row>64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7" name="Check Box 5">
              <controlPr locked="0" defaultSize="0" autoFill="0" autoLine="0" autoPict="0">
                <anchor moveWithCells="1">
                  <from>
                    <xdr:col>46</xdr:col>
                    <xdr:colOff>69850</xdr:colOff>
                    <xdr:row>63</xdr:row>
                    <xdr:rowOff>0</xdr:rowOff>
                  </from>
                  <to>
                    <xdr:col>50</xdr:col>
                    <xdr:colOff>76200</xdr:colOff>
                    <xdr:row>64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74CE0B-4D5A-4FF0-8B63-5357DCAD03DA}">
  <sheetPr codeName="Sheet6"/>
  <dimension ref="A1:K19"/>
  <sheetViews>
    <sheetView workbookViewId="0">
      <selection activeCell="K42" sqref="K42"/>
    </sheetView>
  </sheetViews>
  <sheetFormatPr defaultRowHeight="14.5" x14ac:dyDescent="0.35"/>
  <cols>
    <col min="1" max="1" width="11.81640625" customWidth="1"/>
    <col min="2" max="2" width="9.1796875" customWidth="1"/>
    <col min="9" max="9" width="15.1796875" bestFit="1" customWidth="1"/>
    <col min="10" max="10" width="14.81640625" bestFit="1" customWidth="1"/>
    <col min="11" max="11" width="19.54296875" bestFit="1" customWidth="1"/>
  </cols>
  <sheetData>
    <row r="1" spans="1:11" ht="18.5" x14ac:dyDescent="0.45">
      <c r="A1" s="18" t="s">
        <v>48</v>
      </c>
      <c r="I1" s="127" t="s">
        <v>78</v>
      </c>
      <c r="J1" s="127"/>
      <c r="K1" s="127"/>
    </row>
    <row r="2" spans="1:11" ht="15" customHeight="1" x14ac:dyDescent="0.35">
      <c r="A2" s="2" t="s">
        <v>39</v>
      </c>
      <c r="B2" s="19" t="s">
        <v>40</v>
      </c>
      <c r="D2" s="20"/>
      <c r="E2" s="20"/>
      <c r="F2" s="20"/>
      <c r="I2" s="119" t="s">
        <v>79</v>
      </c>
      <c r="J2" s="119"/>
      <c r="K2" s="12" t="s">
        <v>80</v>
      </c>
    </row>
    <row r="3" spans="1:11" x14ac:dyDescent="0.35">
      <c r="A3" s="1">
        <v>1</v>
      </c>
      <c r="B3" s="16" t="s">
        <v>46</v>
      </c>
      <c r="I3" s="10" t="s">
        <v>11</v>
      </c>
      <c r="J3" s="10" t="s">
        <v>12</v>
      </c>
      <c r="K3" s="21" t="s">
        <v>13</v>
      </c>
    </row>
    <row r="4" spans="1:11" x14ac:dyDescent="0.35">
      <c r="A4" s="1">
        <v>2</v>
      </c>
      <c r="B4" s="22">
        <v>1000</v>
      </c>
      <c r="I4" s="11">
        <v>0</v>
      </c>
      <c r="J4" s="11">
        <v>35</v>
      </c>
      <c r="K4" s="11">
        <v>1000</v>
      </c>
    </row>
    <row r="5" spans="1:11" x14ac:dyDescent="0.35">
      <c r="A5" s="1">
        <v>3</v>
      </c>
      <c r="B5" s="22">
        <v>1500</v>
      </c>
      <c r="I5" s="11">
        <v>35</v>
      </c>
      <c r="J5" s="11">
        <v>90</v>
      </c>
      <c r="K5" s="11">
        <v>1250</v>
      </c>
    </row>
    <row r="6" spans="1:11" x14ac:dyDescent="0.35">
      <c r="A6" s="1">
        <v>4</v>
      </c>
      <c r="B6" s="22">
        <v>2000</v>
      </c>
      <c r="I6" s="11">
        <v>90</v>
      </c>
      <c r="J6" s="11">
        <v>172</v>
      </c>
      <c r="K6" s="11">
        <v>1500</v>
      </c>
    </row>
    <row r="7" spans="1:11" x14ac:dyDescent="0.35">
      <c r="A7" s="1">
        <v>5</v>
      </c>
      <c r="B7" s="16" t="s">
        <v>47</v>
      </c>
      <c r="I7" s="11">
        <v>172</v>
      </c>
      <c r="J7" s="11">
        <v>216</v>
      </c>
      <c r="K7" s="11">
        <v>2000</v>
      </c>
    </row>
    <row r="8" spans="1:11" x14ac:dyDescent="0.35">
      <c r="I8" s="11" t="s">
        <v>77</v>
      </c>
      <c r="J8" s="23">
        <v>307</v>
      </c>
      <c r="K8" s="23">
        <v>2500</v>
      </c>
    </row>
    <row r="9" spans="1:11" x14ac:dyDescent="0.35">
      <c r="I9" s="23">
        <v>307</v>
      </c>
      <c r="J9" s="23">
        <v>342</v>
      </c>
      <c r="K9" s="23">
        <v>3000</v>
      </c>
    </row>
    <row r="10" spans="1:11" x14ac:dyDescent="0.35">
      <c r="I10" s="23">
        <v>342</v>
      </c>
      <c r="J10" s="23">
        <v>428</v>
      </c>
      <c r="K10" s="23">
        <v>4000</v>
      </c>
    </row>
    <row r="11" spans="1:11" x14ac:dyDescent="0.35">
      <c r="I11" s="23">
        <v>428</v>
      </c>
      <c r="J11" s="23">
        <v>576</v>
      </c>
      <c r="K11" s="23">
        <v>5000</v>
      </c>
    </row>
    <row r="12" spans="1:11" x14ac:dyDescent="0.35">
      <c r="I12" s="23">
        <v>576</v>
      </c>
      <c r="J12" s="23">
        <v>720</v>
      </c>
      <c r="K12" s="23">
        <v>7500</v>
      </c>
    </row>
    <row r="13" spans="1:11" x14ac:dyDescent="0.35">
      <c r="I13" s="23">
        <v>720</v>
      </c>
      <c r="J13" s="23">
        <v>2112</v>
      </c>
      <c r="K13" s="23">
        <v>10000</v>
      </c>
    </row>
    <row r="14" spans="1:11" x14ac:dyDescent="0.35">
      <c r="I14" s="23">
        <v>2112</v>
      </c>
      <c r="J14" s="23">
        <v>2640</v>
      </c>
      <c r="K14" s="23">
        <v>15000</v>
      </c>
    </row>
    <row r="16" spans="1:11" ht="15" x14ac:dyDescent="0.35">
      <c r="I16" s="4" t="s">
        <v>81</v>
      </c>
    </row>
    <row r="17" spans="9:9" ht="15" x14ac:dyDescent="0.35">
      <c r="I17" s="4" t="s">
        <v>82</v>
      </c>
    </row>
    <row r="18" spans="9:9" ht="15" x14ac:dyDescent="0.35">
      <c r="I18" s="4" t="s">
        <v>83</v>
      </c>
    </row>
    <row r="19" spans="9:9" ht="15" x14ac:dyDescent="0.35">
      <c r="I19" s="4" t="s">
        <v>84</v>
      </c>
    </row>
  </sheetData>
  <sheetProtection sheet="1" objects="1" scenarios="1"/>
  <mergeCells count="2">
    <mergeCell ref="I1:K1"/>
    <mergeCell ref="I2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CLASS 1 FOG Trap</vt:lpstr>
      <vt:lpstr>CLASS 2-5 Food Establishments</vt:lpstr>
      <vt:lpstr>CLASS 2-5 Drainage Fixture Unit</vt:lpstr>
      <vt:lpstr>Referenced Information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OJRSA 2024</dc:creator>
  <cp:lastModifiedBy>Chris Eleazer</cp:lastModifiedBy>
  <cp:lastPrinted>2024-04-11T20:29:12Z</cp:lastPrinted>
  <dcterms:created xsi:type="dcterms:W3CDTF">2022-04-06T21:12:06Z</dcterms:created>
  <dcterms:modified xsi:type="dcterms:W3CDTF">2024-04-12T13:37:16Z</dcterms:modified>
</cp:coreProperties>
</file>